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oncalves\Downloads\"/>
    </mc:Choice>
  </mc:AlternateContent>
  <xr:revisionPtr revIDLastSave="0" documentId="13_ncr:1_{DDCA6BEF-52B8-4F9D-9616-F56F0C3526D3}" xr6:coauthVersionLast="47" xr6:coauthVersionMax="47" xr10:uidLastSave="{00000000-0000-0000-0000-000000000000}"/>
  <bookViews>
    <workbookView xWindow="-28920" yWindow="-120" windowWidth="29040" windowHeight="15840" tabRatio="880" xr2:uid="{00000000-000D-0000-FFFF-FFFF00000000}"/>
  </bookViews>
  <sheets>
    <sheet name="Demonstrativo geral PCG" sheetId="21" r:id="rId1"/>
    <sheet name="Detalhamento RCL" sheetId="20" r:id="rId2"/>
    <sheet name="Resumo PCG e Gratuidade" sheetId="22" r:id="rId3"/>
    <sheet name="Dados de participações Ascom" sheetId="19" state="hidden" r:id="rId4"/>
    <sheet name="Realizações elegíveis" sheetId="8" state="hidden" r:id="rId5"/>
  </sheets>
  <definedNames>
    <definedName name="_xlnm._FilterDatabase" localSheetId="2" hidden="1">'Resumo PCG e Gratuidade'!$P$2:$R$3</definedName>
    <definedName name="_xlnm.Print_Area" localSheetId="4">'Realizações elegíveis'!$A$2:$E$133</definedName>
    <definedName name="Ativ">OFFSET('Realizações elegíveis'!$L$2,MATCH(#REF!,'Realizações elegíveis'!$K$3:$K$22,0),,COUNTIF('Realizações elegíveis'!$K$3:$K$22,#REF!))</definedName>
    <definedName name="Ativ2">OFFSET('Realizações elegíveis'!$L$2,MATCH(#REF!,'Realizações elegíveis'!$K$3:$K$22,0),,COUNTIF('Realizações elegíveis'!$K$3:$K$22,#REF!))</definedName>
    <definedName name="Modal">OFFSET('Realizações elegíveis'!$R$2,MATCH(#REF!,'Realizações elegíveis'!$Q$3:$Q$30,0),,COUNTIF('Realizações elegíveis'!$Q$3:$Q$30,#REF!))</definedName>
    <definedName name="Modal2">OFFSET('Realizações elegíveis'!$R$2,MATCH(#REF!,'Realizações elegíveis'!$Q$3:$Q$30,0),,COUNTIF('Realizações elegíveis'!$Q$3:$Q$30,#REF!))</definedName>
    <definedName name="Real">OFFSET('Realizações elegíveis'!$D$2,MATCH(#REF!,'Realizações elegíveis'!$B$3:$B$133,0),,COUNTIF('Realizações elegíveis'!$B$3:$B$133,#REF!))</definedName>
    <definedName name="Real2">OFFSET('Realizações elegíveis'!$D$2,MATCH(#REF!,'Realizações elegíveis'!$B$3:$B$133,0),,COUNTIF('Realizações elegíveis'!$B$3:$B$133,#REF!))</definedName>
    <definedName name="_xlnm.Print_Titles" localSheetId="4">'Realizações elegíveis'!$2:$2</definedName>
  </definedNames>
  <calcPr calcId="191028"/>
  <pivotCaches>
    <pivotCache cacheId="27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22" l="1"/>
  <c r="F32" i="22"/>
  <c r="D32" i="22"/>
  <c r="C32" i="22"/>
  <c r="B32" i="22"/>
  <c r="J31" i="22"/>
  <c r="I31" i="22"/>
  <c r="H31" i="22"/>
  <c r="E31" i="22"/>
  <c r="J30" i="22"/>
  <c r="I30" i="22"/>
  <c r="H30" i="22"/>
  <c r="E30" i="22"/>
  <c r="J29" i="22"/>
  <c r="I29" i="22"/>
  <c r="H29" i="22"/>
  <c r="E29" i="22"/>
  <c r="J28" i="22"/>
  <c r="I28" i="22"/>
  <c r="H28" i="22"/>
  <c r="E28" i="22"/>
  <c r="J27" i="22"/>
  <c r="I27" i="22"/>
  <c r="H27" i="22"/>
  <c r="E27" i="22"/>
  <c r="J26" i="22"/>
  <c r="I26" i="22"/>
  <c r="H26" i="22"/>
  <c r="E26" i="22"/>
  <c r="J25" i="22"/>
  <c r="I25" i="22"/>
  <c r="H25" i="22"/>
  <c r="E25" i="22"/>
  <c r="J24" i="22"/>
  <c r="I24" i="22"/>
  <c r="H24" i="22"/>
  <c r="E24" i="22"/>
  <c r="J23" i="22"/>
  <c r="I23" i="22"/>
  <c r="H23" i="22"/>
  <c r="E23" i="22"/>
  <c r="J22" i="22"/>
  <c r="I22" i="22"/>
  <c r="H22" i="22"/>
  <c r="E22" i="22"/>
  <c r="J21" i="22"/>
  <c r="I21" i="22"/>
  <c r="H21" i="22"/>
  <c r="E21" i="22"/>
  <c r="J20" i="22"/>
  <c r="I20" i="22"/>
  <c r="H20" i="22"/>
  <c r="E20" i="22"/>
  <c r="J19" i="22"/>
  <c r="I19" i="22"/>
  <c r="H19" i="22"/>
  <c r="E19" i="22"/>
  <c r="J18" i="22"/>
  <c r="I18" i="22"/>
  <c r="H18" i="22"/>
  <c r="E18" i="22"/>
  <c r="J17" i="22"/>
  <c r="I17" i="22"/>
  <c r="H17" i="22"/>
  <c r="E17" i="22"/>
  <c r="J16" i="22"/>
  <c r="I16" i="22"/>
  <c r="H16" i="22"/>
  <c r="E16" i="22"/>
  <c r="J15" i="22"/>
  <c r="I15" i="22"/>
  <c r="H15" i="22"/>
  <c r="E15" i="22"/>
  <c r="J14" i="22"/>
  <c r="I14" i="22"/>
  <c r="H14" i="22"/>
  <c r="E14" i="22"/>
  <c r="J13" i="22"/>
  <c r="I13" i="22"/>
  <c r="H13" i="22"/>
  <c r="E13" i="22"/>
  <c r="J12" i="22"/>
  <c r="I12" i="22"/>
  <c r="H12" i="22"/>
  <c r="E12" i="22"/>
  <c r="J11" i="22"/>
  <c r="I11" i="22"/>
  <c r="H11" i="22"/>
  <c r="E11" i="22"/>
  <c r="J10" i="22"/>
  <c r="I10" i="22"/>
  <c r="H10" i="22"/>
  <c r="E10" i="22"/>
  <c r="J9" i="22"/>
  <c r="I9" i="22"/>
  <c r="H9" i="22"/>
  <c r="E9" i="22"/>
  <c r="J8" i="22"/>
  <c r="I8" i="22"/>
  <c r="H8" i="22"/>
  <c r="E8" i="22"/>
  <c r="J7" i="22"/>
  <c r="I7" i="22"/>
  <c r="H7" i="22"/>
  <c r="E7" i="22"/>
  <c r="J6" i="22"/>
  <c r="I6" i="22"/>
  <c r="H6" i="22"/>
  <c r="E6" i="22"/>
  <c r="J5" i="22"/>
  <c r="I5" i="22"/>
  <c r="H5" i="22"/>
  <c r="E5" i="22"/>
  <c r="J4" i="22"/>
  <c r="I4" i="22"/>
  <c r="H4" i="22"/>
  <c r="E4" i="22"/>
  <c r="B6" i="21"/>
  <c r="E32" i="22" l="1"/>
  <c r="I32" i="22"/>
  <c r="H32" i="22"/>
  <c r="J32" i="22"/>
  <c r="E13" i="20" l="1"/>
  <c r="E14" i="20"/>
  <c r="E25" i="20"/>
  <c r="E26" i="20"/>
  <c r="E6" i="20"/>
  <c r="E7" i="20"/>
  <c r="E9" i="20"/>
  <c r="E10" i="20"/>
  <c r="E21" i="20"/>
  <c r="E22" i="20"/>
  <c r="E30" i="20"/>
  <c r="E29" i="20"/>
  <c r="E20" i="20"/>
  <c r="E19" i="20"/>
  <c r="E18" i="20"/>
  <c r="E8" i="20"/>
  <c r="E5" i="20"/>
  <c r="E17" i="20" l="1"/>
  <c r="B17" i="21"/>
  <c r="B20" i="21"/>
  <c r="E27" i="20"/>
  <c r="E16" i="20"/>
  <c r="D32" i="20"/>
  <c r="E15" i="20"/>
  <c r="E28" i="20"/>
  <c r="C32" i="20"/>
  <c r="E31" i="20"/>
  <c r="E24" i="20"/>
  <c r="E12" i="20"/>
  <c r="E23" i="20"/>
  <c r="E11" i="20"/>
  <c r="E4" i="20"/>
  <c r="B32" i="20"/>
  <c r="E32" i="20" l="1"/>
  <c r="AQ5" i="19" l="1"/>
  <c r="AQ6" i="19"/>
  <c r="AQ7" i="19"/>
  <c r="AQ8" i="19"/>
  <c r="AQ9" i="19"/>
  <c r="AQ10" i="19"/>
  <c r="AQ11" i="19"/>
  <c r="AQ12" i="19"/>
  <c r="AQ13" i="19"/>
  <c r="AQ14" i="19"/>
  <c r="AQ15" i="19"/>
  <c r="AQ16" i="19"/>
  <c r="AQ17" i="19"/>
  <c r="AQ18" i="19"/>
  <c r="AQ19" i="19"/>
  <c r="AQ20" i="19"/>
  <c r="AQ21" i="19"/>
  <c r="AQ22" i="19"/>
  <c r="AQ23" i="19"/>
  <c r="AQ24" i="19"/>
  <c r="AQ25" i="19"/>
  <c r="AQ26" i="19"/>
  <c r="AQ27" i="19"/>
  <c r="AP27" i="19"/>
  <c r="AP26" i="19"/>
  <c r="AP25" i="19"/>
  <c r="AP24" i="19"/>
  <c r="AP23" i="19"/>
  <c r="AP22" i="19"/>
  <c r="AP21" i="19"/>
  <c r="AP20" i="19"/>
  <c r="AP19" i="19"/>
  <c r="AP18" i="19"/>
  <c r="AP17" i="19"/>
  <c r="AP16" i="19"/>
  <c r="AP15" i="19"/>
  <c r="AP14" i="19"/>
  <c r="AP13" i="19"/>
  <c r="AP12" i="19"/>
  <c r="AP11" i="19"/>
  <c r="AP10" i="19"/>
  <c r="AP9" i="19"/>
  <c r="AP8" i="19"/>
  <c r="AP7" i="19"/>
  <c r="AP6" i="19"/>
  <c r="AP5" i="19"/>
  <c r="I32" i="19"/>
  <c r="I31" i="19"/>
  <c r="I5" i="19"/>
  <c r="J16" i="19"/>
  <c r="J15" i="19"/>
  <c r="J14" i="19"/>
  <c r="I14" i="19"/>
  <c r="J13" i="19"/>
  <c r="J12" i="19"/>
  <c r="J11" i="19"/>
  <c r="J10" i="19"/>
  <c r="J9" i="19"/>
  <c r="J8" i="19"/>
  <c r="J7" i="19"/>
  <c r="J6" i="19"/>
  <c r="J5" i="19"/>
  <c r="J17" i="19"/>
  <c r="J18" i="19"/>
  <c r="J19" i="19"/>
  <c r="J20" i="19"/>
  <c r="J21" i="19"/>
  <c r="J22" i="19"/>
  <c r="J23" i="19"/>
  <c r="J24" i="19"/>
  <c r="J25" i="19"/>
  <c r="J26" i="19"/>
  <c r="J27" i="19"/>
  <c r="J28" i="19"/>
  <c r="J29" i="19"/>
  <c r="J30" i="19"/>
  <c r="J31" i="19"/>
  <c r="J32" i="19"/>
  <c r="I30" i="19"/>
  <c r="I29" i="19"/>
  <c r="I28" i="19"/>
  <c r="I27" i="19"/>
  <c r="I26" i="19"/>
  <c r="I25" i="19"/>
  <c r="I24" i="19"/>
  <c r="I23" i="19"/>
  <c r="I22" i="19"/>
  <c r="I21" i="19"/>
  <c r="I20" i="19"/>
  <c r="I19" i="19"/>
  <c r="I18" i="19"/>
  <c r="I17" i="19"/>
  <c r="I16" i="19"/>
  <c r="I15" i="19"/>
  <c r="I13" i="19"/>
  <c r="I12" i="19"/>
  <c r="I11" i="19"/>
  <c r="I10" i="19"/>
  <c r="I9" i="19"/>
  <c r="I8" i="19"/>
  <c r="I7" i="19"/>
  <c r="I6" i="19"/>
  <c r="BB5" i="19"/>
  <c r="BB6" i="19"/>
  <c r="BB7" i="19"/>
  <c r="BB8" i="19"/>
  <c r="BB9" i="19"/>
  <c r="BB10" i="19"/>
  <c r="BB11" i="19"/>
  <c r="BB12" i="19"/>
  <c r="BB13" i="19"/>
  <c r="BB14" i="19"/>
  <c r="BB15" i="19"/>
  <c r="BB16" i="19"/>
  <c r="BB17" i="19"/>
  <c r="BB18" i="19"/>
  <c r="BB19" i="19"/>
  <c r="BB20" i="19"/>
  <c r="BB21" i="19"/>
  <c r="BB22" i="19"/>
  <c r="BB23" i="19"/>
  <c r="BB24" i="19"/>
  <c r="BB25" i="19"/>
  <c r="BB26" i="19"/>
  <c r="BA26" i="19"/>
  <c r="BA25" i="19"/>
  <c r="BA24" i="19"/>
  <c r="BA18" i="19"/>
  <c r="BA17" i="19"/>
  <c r="BA16" i="19"/>
  <c r="BA15" i="19"/>
  <c r="BA14" i="19"/>
  <c r="BA13" i="19"/>
  <c r="BA19" i="19"/>
  <c r="BA20" i="19"/>
  <c r="BA21" i="19"/>
  <c r="BA22" i="19"/>
  <c r="BA23" i="19"/>
  <c r="BA12" i="19"/>
  <c r="BA11" i="19"/>
  <c r="BA6" i="19"/>
  <c r="BA7" i="19"/>
  <c r="BA8" i="19"/>
  <c r="BA9" i="19"/>
  <c r="BA10" i="19"/>
  <c r="BA5" i="19"/>
  <c r="AF5" i="19"/>
  <c r="AF6" i="19"/>
  <c r="AF7" i="19"/>
  <c r="AF8" i="19"/>
  <c r="AF9" i="19"/>
  <c r="AF10" i="19"/>
  <c r="AF11" i="19"/>
  <c r="AF12" i="19"/>
  <c r="AF13" i="19"/>
  <c r="AF14" i="19"/>
  <c r="AF15" i="19"/>
  <c r="AF16" i="19"/>
  <c r="AF17" i="19"/>
  <c r="AF18" i="19"/>
  <c r="AF19" i="19"/>
  <c r="AF20" i="19"/>
  <c r="AF21" i="19"/>
  <c r="AF22" i="19"/>
  <c r="AF23" i="19"/>
  <c r="AF24" i="19"/>
  <c r="AF25" i="19"/>
  <c r="AE6" i="19"/>
  <c r="AE7" i="19"/>
  <c r="AE8" i="19"/>
  <c r="AE9" i="19"/>
  <c r="AE10" i="19"/>
  <c r="AE11" i="19"/>
  <c r="AE12" i="19"/>
  <c r="AE13" i="19"/>
  <c r="AE14" i="19"/>
  <c r="AE15" i="19"/>
  <c r="AE16" i="19"/>
  <c r="AE17" i="19"/>
  <c r="AE18" i="19"/>
  <c r="AE19" i="19"/>
  <c r="AE20" i="19"/>
  <c r="AE21" i="19"/>
  <c r="AE22" i="19"/>
  <c r="AE23" i="19"/>
  <c r="AE24" i="19"/>
  <c r="AE25" i="19"/>
  <c r="AE5" i="19"/>
  <c r="U5" i="19"/>
  <c r="U6" i="19"/>
  <c r="U7" i="19"/>
  <c r="U8" i="19"/>
  <c r="U9" i="19"/>
  <c r="U10" i="19"/>
  <c r="U11" i="19"/>
  <c r="U12" i="19"/>
  <c r="U13" i="19"/>
  <c r="U14" i="19"/>
  <c r="U15" i="19"/>
  <c r="U16" i="19"/>
  <c r="U17" i="19"/>
  <c r="U18" i="19"/>
  <c r="U19" i="19"/>
  <c r="U20" i="19"/>
  <c r="U21" i="19"/>
  <c r="U22" i="19"/>
  <c r="U23" i="19"/>
  <c r="U24" i="19"/>
  <c r="T24" i="19"/>
  <c r="T23" i="19"/>
  <c r="T22" i="19"/>
  <c r="T21" i="19"/>
  <c r="T20" i="19"/>
  <c r="T19" i="19"/>
  <c r="T18" i="19"/>
  <c r="T17" i="19"/>
  <c r="T16" i="19"/>
  <c r="T14" i="19"/>
  <c r="T15" i="19"/>
  <c r="T13" i="19"/>
  <c r="T12" i="19"/>
  <c r="T11" i="19"/>
  <c r="T10" i="19"/>
  <c r="T9" i="19"/>
  <c r="T8" i="19"/>
  <c r="T6" i="19"/>
  <c r="T7" i="19"/>
  <c r="T5" i="19"/>
  <c r="Q24" i="19"/>
  <c r="AM30" i="19"/>
  <c r="P24" i="19"/>
  <c r="F35" i="19"/>
  <c r="AB28" i="19"/>
  <c r="AA28" i="19"/>
  <c r="AW29" i="19"/>
  <c r="E35" i="19"/>
  <c r="AX29" i="19"/>
  <c r="AL30" i="19"/>
  <c r="AP4" i="19" l="1"/>
  <c r="I4" i="19"/>
  <c r="T4" i="19"/>
  <c r="AQ4" i="19"/>
  <c r="AE4" i="19"/>
  <c r="AF4" i="19"/>
  <c r="BB4" i="19"/>
  <c r="BA4" i="19"/>
  <c r="U4" i="19"/>
  <c r="J4" i="19"/>
  <c r="BA29" i="19" l="1"/>
  <c r="AZ29" i="19"/>
  <c r="P33" i="8" l="1" a="1"/>
  <c r="P33" i="8" s="1"/>
  <c r="B24" i="21" l="1"/>
  <c r="B8" i="21"/>
  <c r="B10" i="21" s="1"/>
  <c r="B12" i="21"/>
  <c r="B14" i="21" s="1"/>
  <c r="B26" i="2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<sst xmlns="http://schemas.openxmlformats.org/spreadsheetml/2006/main" count="4494" uniqueCount="333">
  <si>
    <t>Demonstrativo do Cumprimento da Aplicação de Recursos no Programa de Comprometimento e Gratuidade (PCG)</t>
  </si>
  <si>
    <t>RECEITAS</t>
  </si>
  <si>
    <t>Valor (R$)</t>
  </si>
  <si>
    <t>Receita de Contribuição Compulsória Bruta</t>
  </si>
  <si>
    <t>(-) Comissão paga ao órgão arrecadador</t>
  </si>
  <si>
    <t>(-) Contribuição às Federações</t>
  </si>
  <si>
    <t>(=) Receita de Contribuição Compulsória Líquida (RCCL)</t>
  </si>
  <si>
    <t>Compromisso de Aplicação de Recursos no PCG (33,33%)</t>
  </si>
  <si>
    <t>(+/-) Saldo do Exercício Anterior</t>
  </si>
  <si>
    <t>(=) Compromisso Total de Aplicação em Educação</t>
  </si>
  <si>
    <t>Compromisso de Aplicação de Recursos em Gratuidade (50% de 33,33%)</t>
  </si>
  <si>
    <t>(=) Compromisso Total de Aplicação em Gratuidade</t>
  </si>
  <si>
    <t>DESPESAS</t>
  </si>
  <si>
    <t>PCG</t>
  </si>
  <si>
    <t>Programação (DR/DN)</t>
  </si>
  <si>
    <t>Acordo MTUR</t>
  </si>
  <si>
    <t>em Gratuidade</t>
  </si>
  <si>
    <t>Resultado do Cumprimento da Aplicação de Recursos no PCG (Meta: 33,33%)</t>
  </si>
  <si>
    <t>Percentual da Receita Líquida de Contribuição Destinado ao PCG</t>
  </si>
  <si>
    <t>Resultado do Cumprimento da Aplicação de Recursos em Gratuidade (Meta: 16,67%)</t>
  </si>
  <si>
    <t>Percentual da Receita Líquida de Contribuição Destinado à Gratuidade</t>
  </si>
  <si>
    <r>
      <rPr>
        <b/>
        <sz val="10"/>
        <color rgb="FF000000"/>
        <rFont val="Calibri"/>
        <family val="2"/>
      </rPr>
      <t>Data de fechamento:</t>
    </r>
    <r>
      <rPr>
        <sz val="10"/>
        <color rgb="FF000000"/>
        <rFont val="Calibri"/>
        <family val="2"/>
      </rPr>
      <t xml:space="preserve"> 18/03/2025
</t>
    </r>
    <r>
      <rPr>
        <b/>
        <sz val="10"/>
        <color rgb="FF000000"/>
        <rFont val="Calibri"/>
        <family val="2"/>
      </rPr>
      <t>Fonte:</t>
    </r>
    <r>
      <rPr>
        <sz val="10"/>
        <color rgb="FF000000"/>
        <rFont val="Calibri"/>
        <family val="2"/>
      </rPr>
      <t xml:space="preserve"> Quadros Programa de Comprometimento e Gratuidade (PCG) de 27 Departamentos Regionais e Departamento Nacional após análise do Conselho Fiscal do Sesc.</t>
    </r>
  </si>
  <si>
    <t>Detalhamento da Receita de Contribuição Compulsória</t>
  </si>
  <si>
    <t>DR/DN</t>
  </si>
  <si>
    <t>Receita Compulsória Bruta</t>
  </si>
  <si>
    <t>Comissão paga ao órgão arrecadador</t>
  </si>
  <si>
    <t>Contribuição à Confederação Nacional e às Federações</t>
  </si>
  <si>
    <t>Receita Compulsória Líquida</t>
  </si>
  <si>
    <t>AC</t>
  </si>
  <si>
    <t>AL</t>
  </si>
  <si>
    <t>AM</t>
  </si>
  <si>
    <t>AP</t>
  </si>
  <si>
    <t>BA</t>
  </si>
  <si>
    <t>CE</t>
  </si>
  <si>
    <t>DF</t>
  </si>
  <si>
    <t>ES</t>
  </si>
  <si>
    <t>GO</t>
  </si>
  <si>
    <t>MA</t>
  </si>
  <si>
    <t>MG</t>
  </si>
  <si>
    <t>MS</t>
  </si>
  <si>
    <t>MT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</si>
  <si>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</si>
  <si>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</si>
  <si>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</si>
  <si>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</si>
  <si>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</si>
  <si>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</si>
  <si>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</si>
  <si>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</si>
  <si>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</si>
  <si>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</si>
  <si>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</si>
  <si>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</si>
  <si>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</si>
  <si>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TO</t>
  </si>
  <si>
    <t>DN</t>
  </si>
  <si>
    <t>TOTAL</t>
  </si>
  <si>
    <t>Programa de Comprometimento e Gratuidade
Resumo Sesc 2024</t>
  </si>
  <si>
    <t>Programa de Comprometimento e Gratuidade
Por Programa / Atividade</t>
  </si>
  <si>
    <t>Programa de Comprometimento e Gratuidade
Por DR ou DN, Programa e Atividade</t>
  </si>
  <si>
    <t>Programa de Comprometimento e Gratuidade
Quantitativo de Inscrições e de Produção*</t>
  </si>
  <si>
    <t xml:space="preserve"> Receita Compulsória Líquida 
(R$)</t>
  </si>
  <si>
    <t>PCG Total 
(R$)</t>
  </si>
  <si>
    <t>Gratuidade 
(R$)</t>
  </si>
  <si>
    <t>% 
PCG Total</t>
  </si>
  <si>
    <t>% Gratuidade</t>
  </si>
  <si>
    <t>Programa / Atividade</t>
  </si>
  <si>
    <t>DR ou DN /Programa / Atividade</t>
  </si>
  <si>
    <t>DR / Programa / Atividade / Modalidade / Realização</t>
  </si>
  <si>
    <t xml:space="preserve"> Total Inscrições </t>
  </si>
  <si>
    <t xml:space="preserve"> Total Produção </t>
  </si>
  <si>
    <t xml:space="preserve"> Incrições Gratuidade</t>
  </si>
  <si>
    <t xml:space="preserve"> Produção Gratuidade</t>
  </si>
  <si>
    <t>Programação DR/DN</t>
  </si>
  <si>
    <t>Total PCG</t>
  </si>
  <si>
    <t>Total Gratuidade</t>
  </si>
  <si>
    <t>Educação</t>
  </si>
  <si>
    <t>Educação Infantil</t>
  </si>
  <si>
    <t>Ensino Fundamental</t>
  </si>
  <si>
    <t>Sem Modalidade</t>
  </si>
  <si>
    <t>Ensino Médio</t>
  </si>
  <si>
    <t>Pré-escola (1102)</t>
  </si>
  <si>
    <t>Educação de Jovens e Adultos</t>
  </si>
  <si>
    <t>Educação Complementar</t>
  </si>
  <si>
    <t>Cursos de Valorização Social</t>
  </si>
  <si>
    <t>Anos iniciais (1201)</t>
  </si>
  <si>
    <t>Educação em Ciências e Humanidades</t>
  </si>
  <si>
    <t>Saúde</t>
  </si>
  <si>
    <t>Educação em Saúde</t>
  </si>
  <si>
    <t>Alfabetização (1401)</t>
  </si>
  <si>
    <t>Cultura</t>
  </si>
  <si>
    <t>Anos iniciais do ensino fundamental (1402)</t>
  </si>
  <si>
    <t>Artes Cênicas</t>
  </si>
  <si>
    <t>Artes Visuais</t>
  </si>
  <si>
    <t>Música</t>
  </si>
  <si>
    <t>Literatura</t>
  </si>
  <si>
    <t>Audiovisual</t>
  </si>
  <si>
    <t>Creche (1101)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</si>
  <si>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</si>
  <si>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</si>
  <si>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</si>
  <si>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</si>
  <si>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</si>
  <si>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</si>
  <si>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</si>
  <si>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</si>
  <si>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Anos finais do ensino fundamental (1403)</t>
  </si>
  <si>
    <t>Trabalho Social com Grupos</t>
  </si>
  <si>
    <t>Total Geral</t>
  </si>
  <si>
    <t>Acompanhamento Pedagógico</t>
  </si>
  <si>
    <t>Curso (1511)</t>
  </si>
  <si>
    <t>Complementação Curricular</t>
  </si>
  <si>
    <t>Curso (1521)</t>
  </si>
  <si>
    <t xml:space="preserve">Aperfeiçoamento Especializado </t>
  </si>
  <si>
    <t>Oficina (1533)</t>
  </si>
  <si>
    <t>Encontro (2303)</t>
  </si>
  <si>
    <t>Oficina (2305)</t>
  </si>
  <si>
    <t>Orientação (2306)</t>
  </si>
  <si>
    <t>Palestra (2307)</t>
  </si>
  <si>
    <t>Roda de conversa (2308)</t>
  </si>
  <si>
    <t>Vivência (23011)</t>
  </si>
  <si>
    <t>Circo</t>
  </si>
  <si>
    <t>Apresentação (3111)</t>
  </si>
  <si>
    <t>Curso (3112)</t>
  </si>
  <si>
    <t>Dança</t>
  </si>
  <si>
    <t>Apresentação (3121)</t>
  </si>
  <si>
    <t>Curso (3122)</t>
  </si>
  <si>
    <t>Oficina (3128)</t>
  </si>
  <si>
    <t>Teatro</t>
  </si>
  <si>
    <t>Apresentação (3131)</t>
  </si>
  <si>
    <t>Curso (3132)</t>
  </si>
  <si>
    <t>Debate (3133)</t>
  </si>
  <si>
    <t>Oficina (3138)</t>
  </si>
  <si>
    <t>Curso (3201)</t>
  </si>
  <si>
    <t>Exposição de arte (3204)</t>
  </si>
  <si>
    <t>Oficina (3207)</t>
  </si>
  <si>
    <t>Visita mediada à exposição (32010)</t>
  </si>
  <si>
    <t>Apresentação (3301)</t>
  </si>
  <si>
    <t>Curso (3302)</t>
  </si>
  <si>
    <t>Debate (3303)</t>
  </si>
  <si>
    <t>Oficina (3308)</t>
  </si>
  <si>
    <t>Palestra (3309)</t>
  </si>
  <si>
    <t>Apresentação (3401)</t>
  </si>
  <si>
    <t>Curso (3402)</t>
  </si>
  <si>
    <t>Debate (3403)</t>
  </si>
  <si>
    <t>Mediação (3408)</t>
  </si>
  <si>
    <t>Oficina (3409)</t>
  </si>
  <si>
    <t>Curso (3501)</t>
  </si>
  <si>
    <t>Exibição (3504)</t>
  </si>
  <si>
    <t>Oficina (3508)</t>
  </si>
  <si>
    <t>Eventos Físico-Esportivos</t>
  </si>
  <si>
    <t>Oficina (4124)</t>
  </si>
  <si>
    <t>Palestra (4125)</t>
  </si>
  <si>
    <t xml:space="preserve">Formação Esportiva </t>
  </si>
  <si>
    <t>Esporte coletivo (4141)</t>
  </si>
  <si>
    <t>Esporte individual (4142)</t>
  </si>
  <si>
    <t>Multipráticas esportivas (4145)</t>
  </si>
  <si>
    <t>Colônia de férias (4201)</t>
  </si>
  <si>
    <t>Turismo Emissivo</t>
  </si>
  <si>
    <t>Excursão (4311)</t>
  </si>
  <si>
    <t>Passeio (4312)</t>
  </si>
  <si>
    <t>Consulta Social (5303)</t>
  </si>
  <si>
    <t>Curso (5304)</t>
  </si>
  <si>
    <t>Encontro (5305)</t>
  </si>
  <si>
    <t>Oficina (5306)</t>
  </si>
  <si>
    <t>Reunião (5308)</t>
  </si>
  <si>
    <t>Anos finais (1202)</t>
  </si>
  <si>
    <t>Anos letivos (1301)</t>
  </si>
  <si>
    <t>Ensino médio (1404)</t>
  </si>
  <si>
    <t>Curso (1532)</t>
  </si>
  <si>
    <t>Curso (1601)</t>
  </si>
  <si>
    <t>Ciências</t>
  </si>
  <si>
    <t>Curso (1711)</t>
  </si>
  <si>
    <t>Humanidades</t>
  </si>
  <si>
    <t>Exposição (1724)</t>
  </si>
  <si>
    <t>Palestra (1726)</t>
  </si>
  <si>
    <t>Meio Ambiente</t>
  </si>
  <si>
    <t>Exposição (1733)</t>
  </si>
  <si>
    <t>Oficina (1734)</t>
  </si>
  <si>
    <t>Palestra (1735)</t>
  </si>
  <si>
    <t>Curso (2302)</t>
  </si>
  <si>
    <t>Exposição (3405)</t>
  </si>
  <si>
    <t>Palestra (34010)</t>
  </si>
  <si>
    <t>Consulta (3602)</t>
  </si>
  <si>
    <t>Empréstimo (3603)</t>
  </si>
  <si>
    <t>Oficina (3604)</t>
  </si>
  <si>
    <t>Luta (4144)</t>
  </si>
  <si>
    <t>Curso (5102)</t>
  </si>
  <si>
    <t>Encontro (5103)</t>
  </si>
  <si>
    <t>Oficina (5104)</t>
  </si>
  <si>
    <t>Palestra (5105)</t>
  </si>
  <si>
    <t>Desenvolvimento de Capacidades</t>
  </si>
  <si>
    <t>Curso (5221)</t>
  </si>
  <si>
    <t>Oficina (5223)</t>
  </si>
  <si>
    <t>Orientação (5224)</t>
  </si>
  <si>
    <t>Palestra (5225)</t>
  </si>
  <si>
    <t>Palestra (5307)</t>
  </si>
  <si>
    <t>Oficina (1522)</t>
  </si>
  <si>
    <t>Palestra (1534)</t>
  </si>
  <si>
    <t>Exposição mediada (2304)</t>
  </si>
  <si>
    <t>Oficina (3118)</t>
  </si>
  <si>
    <t>Debate (3202)</t>
  </si>
  <si>
    <t>Palestra (3208)</t>
  </si>
  <si>
    <t>Oficina (1602)</t>
  </si>
  <si>
    <t>Exposição (1713)</t>
  </si>
  <si>
    <t>Oficina (1714)</t>
  </si>
  <si>
    <t>Palestra (1715)</t>
  </si>
  <si>
    <t>Roda de conversa (1716)</t>
  </si>
  <si>
    <t>Visita mediada (1717)</t>
  </si>
  <si>
    <t>Roda de conversa (1736)</t>
  </si>
  <si>
    <t>Vivência (1738)</t>
  </si>
  <si>
    <t>Videodebate (2310)</t>
  </si>
  <si>
    <t>Debate (3113)</t>
  </si>
  <si>
    <t>Palestra (3119)</t>
  </si>
  <si>
    <t>Debate (3123)</t>
  </si>
  <si>
    <t>Exposição (3125)</t>
  </si>
  <si>
    <t>Palestra (3129)</t>
  </si>
  <si>
    <t>Palestra (3139)</t>
  </si>
  <si>
    <t>Exposição (3305)</t>
  </si>
  <si>
    <t>Turismo Receptivo</t>
  </si>
  <si>
    <t>Passeio local (4323)</t>
  </si>
  <si>
    <t>Visita Domiciliar, institucional e comunit. (5309)</t>
  </si>
  <si>
    <t>Oficina (1512)</t>
  </si>
  <si>
    <t>Debate (3502)</t>
  </si>
  <si>
    <t>Roda de conversa (5107)</t>
  </si>
  <si>
    <t>Progressão parcial (1203)</t>
  </si>
  <si>
    <t>Progressão parcial (1302)</t>
  </si>
  <si>
    <t>Exposição (3505)</t>
  </si>
  <si>
    <t>Palestra (3509)</t>
  </si>
  <si>
    <t>Congresso (1531)</t>
  </si>
  <si>
    <t>Encontro (5222)</t>
  </si>
  <si>
    <t>Ação de voluntariado (5301)</t>
  </si>
  <si>
    <t>Palestra (1523)</t>
  </si>
  <si>
    <t>Palestra (1603)</t>
  </si>
  <si>
    <t>Visita mediada (1737)</t>
  </si>
  <si>
    <t>Seminário (1535)</t>
  </si>
  <si>
    <t>Debate (1712)</t>
  </si>
  <si>
    <t>Curso (1731)</t>
  </si>
  <si>
    <t>Debate (1732)</t>
  </si>
  <si>
    <t>Exposição (3135)</t>
  </si>
  <si>
    <t>Roda de conversa (1727)</t>
  </si>
  <si>
    <t>Visita mediada (1728)</t>
  </si>
  <si>
    <t>Palestra (1513)</t>
  </si>
  <si>
    <t>Apresentação (1721)</t>
  </si>
  <si>
    <t>Curso (1722)</t>
  </si>
  <si>
    <t>Debate (1723)</t>
  </si>
  <si>
    <t>Oficina (1725)</t>
  </si>
  <si>
    <t>Exposição (3115)</t>
  </si>
  <si>
    <t>* Produção por Realizações possuem variáveis distintas, por este motivo não é possível calcular seu total (somatório) nos Programas/Atividades/Modaidades. Segue listagem de cada variável de produção utilizada pelo Sesc e suas respectivas Realizações:</t>
  </si>
  <si>
    <t>Variável: Clientes (Novas Inscrições)</t>
  </si>
  <si>
    <t xml:space="preserve">Progressão parcial </t>
  </si>
  <si>
    <t>Variável: Clientes presentes</t>
  </si>
  <si>
    <t xml:space="preserve">Empréstimo </t>
  </si>
  <si>
    <t>Variável: Frequência</t>
  </si>
  <si>
    <t xml:space="preserve">Creche </t>
  </si>
  <si>
    <t xml:space="preserve">Pré-escola </t>
  </si>
  <si>
    <t xml:space="preserve">Anos iniciais </t>
  </si>
  <si>
    <t xml:space="preserve">Anos finais </t>
  </si>
  <si>
    <t xml:space="preserve">Anos letivos </t>
  </si>
  <si>
    <t xml:space="preserve">Alfabetização </t>
  </si>
  <si>
    <t xml:space="preserve">Anos iniciais do ensino fundamental </t>
  </si>
  <si>
    <t xml:space="preserve">Anos finais do ensino fundamental </t>
  </si>
  <si>
    <t xml:space="preserve">Ensino médio </t>
  </si>
  <si>
    <t xml:space="preserve">Curso </t>
  </si>
  <si>
    <t xml:space="preserve">Oficina </t>
  </si>
  <si>
    <t xml:space="preserve">Congresso </t>
  </si>
  <si>
    <t xml:space="preserve">Seminário </t>
  </si>
  <si>
    <t xml:space="preserve">Esporte coletivo </t>
  </si>
  <si>
    <t xml:space="preserve">Esporte individual </t>
  </si>
  <si>
    <t xml:space="preserve">Luta </t>
  </si>
  <si>
    <t xml:space="preserve">Multipráticas esportivas </t>
  </si>
  <si>
    <t xml:space="preserve">Colônia de férias </t>
  </si>
  <si>
    <t xml:space="preserve">Excursão </t>
  </si>
  <si>
    <t xml:space="preserve">Passeio </t>
  </si>
  <si>
    <t xml:space="preserve">Passeio local </t>
  </si>
  <si>
    <t>Variável: Participantes</t>
  </si>
  <si>
    <t xml:space="preserve">Roda de conversa </t>
  </si>
  <si>
    <t xml:space="preserve">Visita mediada </t>
  </si>
  <si>
    <t xml:space="preserve">Vivência </t>
  </si>
  <si>
    <t xml:space="preserve">Encontro </t>
  </si>
  <si>
    <t xml:space="preserve">Orientação </t>
  </si>
  <si>
    <t xml:space="preserve">Debate </t>
  </si>
  <si>
    <t xml:space="preserve">Visita mediada à exposição </t>
  </si>
  <si>
    <t xml:space="preserve">Mediação </t>
  </si>
  <si>
    <t xml:space="preserve">Ação de voluntariado </t>
  </si>
  <si>
    <t xml:space="preserve">Consulta Social </t>
  </si>
  <si>
    <t xml:space="preserve">Reunião </t>
  </si>
  <si>
    <t xml:space="preserve">Visita Domiciliar, institucional e comunit. </t>
  </si>
  <si>
    <t>Variável: Pessoas presentes</t>
  </si>
  <si>
    <t xml:space="preserve">Consulta </t>
  </si>
  <si>
    <t>Variável: Público</t>
  </si>
  <si>
    <t xml:space="preserve">Palestra </t>
  </si>
  <si>
    <t xml:space="preserve">Exposição </t>
  </si>
  <si>
    <t xml:space="preserve">Apresentação </t>
  </si>
  <si>
    <t xml:space="preserve">Exposição mediada </t>
  </si>
  <si>
    <t xml:space="preserve">Videodebate </t>
  </si>
  <si>
    <t xml:space="preserve">Exposição de arte </t>
  </si>
  <si>
    <t xml:space="preserve">Exibição </t>
  </si>
  <si>
    <t>Rótulos de Linha</t>
  </si>
  <si>
    <t xml:space="preserve">Soma de Total Produção </t>
  </si>
  <si>
    <t>Soma de Produção Gratuidade</t>
  </si>
  <si>
    <t xml:space="preserve">Soma de Total Inscrições </t>
  </si>
  <si>
    <t>Soma de Incrições Gratuidade</t>
  </si>
  <si>
    <t>Participantes</t>
  </si>
  <si>
    <t>Público</t>
  </si>
  <si>
    <t>Clientes presentes</t>
  </si>
  <si>
    <t>Pessoas presentes</t>
  </si>
  <si>
    <t>Clientes (Novas Inscrições)</t>
  </si>
  <si>
    <t>Inscritos / Produção</t>
  </si>
  <si>
    <t>Inscrições PCG Total</t>
  </si>
  <si>
    <t>Produção PCG Total</t>
  </si>
  <si>
    <t>Frequência</t>
  </si>
  <si>
    <t>Programa</t>
  </si>
  <si>
    <t>Atividade</t>
  </si>
  <si>
    <t>Modalidade</t>
  </si>
  <si>
    <t>Realização</t>
  </si>
  <si>
    <t xml:space="preserve">Variável </t>
  </si>
  <si>
    <t>DN/DR</t>
  </si>
  <si>
    <t>Clientes</t>
  </si>
  <si>
    <t>DR</t>
  </si>
  <si>
    <t>Índice de Gratuidade PCG (Censo 2010)</t>
  </si>
  <si>
    <t>Sem modalidade</t>
  </si>
  <si>
    <t>Sim</t>
  </si>
  <si>
    <t xml:space="preserve">Educação em Ciências e Humanidades </t>
  </si>
  <si>
    <t>Nutrição</t>
  </si>
  <si>
    <t>Saúde Bucal</t>
  </si>
  <si>
    <t>Cuidado Terapêutico</t>
  </si>
  <si>
    <t>Aperfeiçoamento Especializado</t>
  </si>
  <si>
    <t>Assistência Especializada</t>
  </si>
  <si>
    <t>Não</t>
  </si>
  <si>
    <t>Formação Esportiva</t>
  </si>
  <si>
    <t>PCG Total (R$)</t>
  </si>
  <si>
    <t>Gratuidade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</si>
</sst>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_-* #,##0.000_-;\-* #,##0.000_-;_-* &quot;-&quot;??_-;_-@_-"/>
    <numFmt numFmtId="166" formatCode="_(* #,##0.00_);_(* \(#,##0.00\);_(* &quot;-&quot;??_);_(@_)"/>
    <numFmt numFmtId="167" formatCode="#,##0_ ;[Red]\-#,##0\ "/>
    <numFmt numFmtId="168" formatCode="#,##0.00_ ;[Red]\-#,##0.00\ "/>
    <numFmt numFmtId="169" formatCode="_([$€]* #,##0.00_);_([$€]* \(#,##0.00\);_([$€]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AE7EE"/>
        <bgColor indexed="64"/>
      </patternFill>
    </fill>
    <fill>
      <patternFill patternType="solid">
        <fgColor theme="8" tint="-0.249977111117893"/>
        <bgColor theme="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rgb="FFFFFFFF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medium">
        <color theme="8" tint="-0.499984740745262"/>
      </bottom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rgb="FFFFFFFF"/>
      </right>
      <top/>
      <bottom/>
      <diagonal/>
    </border>
    <border>
      <left/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rgb="FFFFFFFF"/>
      </right>
      <top/>
      <bottom style="medium">
        <color theme="8" tint="-0.499984740745262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theme="1"/>
      </left>
      <right style="medium">
        <color auto="1"/>
      </right>
      <top style="medium">
        <color auto="1"/>
      </top>
      <bottom/>
      <diagonal/>
    </border>
    <border>
      <left style="medium">
        <color theme="1"/>
      </left>
      <right style="medium">
        <color auto="1"/>
      </right>
      <top/>
      <bottom style="medium">
        <color auto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/>
      <right/>
      <top style="medium">
        <color rgb="FF215967"/>
      </top>
      <bottom/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166" fontId="8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8">
    <xf numFmtId="0" fontId="0" fillId="0" borderId="0" xfId="0"/>
    <xf numFmtId="43" fontId="0" fillId="0" borderId="0" xfId="1" applyFont="1"/>
    <xf numFmtId="43" fontId="0" fillId="0" borderId="0" xfId="1" applyFont="1" applyAlignment="1">
      <alignment vertical="center"/>
    </xf>
    <xf numFmtId="43" fontId="3" fillId="2" borderId="1" xfId="1" applyFont="1" applyFill="1" applyBorder="1" applyAlignment="1">
      <alignment horizontal="center" vertical="center" wrapText="1"/>
    </xf>
    <xf numFmtId="43" fontId="0" fillId="0" borderId="0" xfId="0" applyNumberFormat="1"/>
    <xf numFmtId="0" fontId="4" fillId="0" borderId="2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4" fillId="0" borderId="10" xfId="0" applyFont="1" applyBorder="1" applyAlignment="1">
      <alignment vertical="center" wrapText="1"/>
    </xf>
    <xf numFmtId="43" fontId="4" fillId="0" borderId="4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3" fontId="4" fillId="0" borderId="4" xfId="1" applyFont="1" applyBorder="1" applyAlignment="1">
      <alignment vertical="center"/>
    </xf>
    <xf numFmtId="43" fontId="4" fillId="0" borderId="4" xfId="1" applyFont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3" fontId="3" fillId="2" borderId="9" xfId="1" applyFont="1" applyFill="1" applyBorder="1" applyAlignment="1">
      <alignment horizontal="center" vertical="center" wrapText="1"/>
    </xf>
    <xf numFmtId="10" fontId="0" fillId="0" borderId="0" xfId="2" applyNumberFormat="1" applyFont="1"/>
    <xf numFmtId="0" fontId="9" fillId="0" borderId="0" xfId="0" applyFont="1" applyAlignment="1">
      <alignment horizontal="center"/>
    </xf>
    <xf numFmtId="0" fontId="0" fillId="0" borderId="0" xfId="0" quotePrefix="1"/>
    <xf numFmtId="0" fontId="4" fillId="0" borderId="0" xfId="0" quotePrefix="1" applyFont="1" applyAlignment="1">
      <alignment horizontal="left" vertical="top"/>
    </xf>
    <xf numFmtId="168" fontId="0" fillId="0" borderId="0" xfId="0" applyNumberFormat="1"/>
    <xf numFmtId="4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0" fontId="4" fillId="0" borderId="1" xfId="2" applyNumberFormat="1" applyFont="1" applyBorder="1" applyAlignment="1">
      <alignment horizontal="center" vertical="center" wrapText="1"/>
    </xf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9" fillId="8" borderId="0" xfId="0" applyFont="1" applyFill="1" applyAlignment="1">
      <alignment horizontal="left" indent="2"/>
    </xf>
    <xf numFmtId="0" fontId="9" fillId="5" borderId="0" xfId="0" applyFont="1" applyFill="1" applyAlignment="1">
      <alignment horizontal="left" indent="1"/>
    </xf>
    <xf numFmtId="167" fontId="9" fillId="5" borderId="0" xfId="0" applyNumberFormat="1" applyFont="1" applyFill="1"/>
    <xf numFmtId="3" fontId="9" fillId="5" borderId="0" xfId="0" applyNumberFormat="1" applyFont="1" applyFill="1"/>
    <xf numFmtId="167" fontId="9" fillId="8" borderId="0" xfId="0" applyNumberFormat="1" applyFont="1" applyFill="1"/>
    <xf numFmtId="3" fontId="9" fillId="8" borderId="0" xfId="0" applyNumberFormat="1" applyFont="1" applyFill="1"/>
    <xf numFmtId="0" fontId="9" fillId="4" borderId="0" xfId="0" applyFont="1" applyFill="1" applyAlignment="1">
      <alignment horizontal="left" indent="3"/>
    </xf>
    <xf numFmtId="167" fontId="9" fillId="4" borderId="0" xfId="0" applyNumberFormat="1" applyFont="1" applyFill="1"/>
    <xf numFmtId="3" fontId="9" fillId="4" borderId="0" xfId="0" applyNumberFormat="1" applyFont="1" applyFill="1"/>
    <xf numFmtId="3" fontId="9" fillId="0" borderId="0" xfId="0" applyNumberFormat="1" applyFont="1"/>
    <xf numFmtId="10" fontId="0" fillId="0" borderId="0" xfId="0" applyNumberFormat="1"/>
    <xf numFmtId="0" fontId="9" fillId="0" borderId="12" xfId="0" applyFont="1" applyBorder="1" applyAlignment="1">
      <alignment horizontal="left"/>
    </xf>
    <xf numFmtId="164" fontId="9" fillId="0" borderId="0" xfId="1" applyNumberFormat="1" applyFont="1"/>
    <xf numFmtId="0" fontId="9" fillId="0" borderId="0" xfId="0" applyFont="1" applyAlignment="1">
      <alignment horizontal="left" indent="1"/>
    </xf>
    <xf numFmtId="3" fontId="0" fillId="0" borderId="0" xfId="0" applyNumberFormat="1" applyAlignment="1">
      <alignment horizontal="right"/>
    </xf>
    <xf numFmtId="0" fontId="11" fillId="9" borderId="15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justify" vertical="center" wrapText="1"/>
    </xf>
    <xf numFmtId="43" fontId="1" fillId="3" borderId="6" xfId="1" applyFont="1" applyFill="1" applyBorder="1" applyAlignment="1">
      <alignment horizontal="right" vertical="center" wrapText="1"/>
    </xf>
    <xf numFmtId="0" fontId="9" fillId="3" borderId="5" xfId="0" applyFont="1" applyFill="1" applyBorder="1" applyAlignment="1">
      <alignment horizontal="justify" vertical="center" wrapText="1"/>
    </xf>
    <xf numFmtId="43" fontId="9" fillId="3" borderId="6" xfId="1" applyFont="1" applyFill="1" applyBorder="1" applyAlignment="1">
      <alignment horizontal="right" vertical="center" wrapText="1"/>
    </xf>
    <xf numFmtId="43" fontId="9" fillId="3" borderId="6" xfId="1" applyFont="1" applyFill="1" applyBorder="1" applyAlignment="1">
      <alignment horizontal="justify" vertical="center" wrapText="1"/>
    </xf>
    <xf numFmtId="0" fontId="0" fillId="3" borderId="5" xfId="0" applyFill="1" applyBorder="1" applyAlignment="1">
      <alignment horizontal="left" vertical="center" wrapText="1" indent="1"/>
    </xf>
    <xf numFmtId="43" fontId="1" fillId="3" borderId="0" xfId="1" applyFont="1" applyFill="1" applyBorder="1" applyAlignment="1">
      <alignment horizontal="right" vertical="center" wrapText="1"/>
    </xf>
    <xf numFmtId="10" fontId="9" fillId="3" borderId="6" xfId="2" applyNumberFormat="1" applyFont="1" applyFill="1" applyBorder="1" applyAlignment="1">
      <alignment horizontal="right" vertical="center" wrapText="1"/>
    </xf>
    <xf numFmtId="43" fontId="9" fillId="0" borderId="16" xfId="1" applyFont="1" applyFill="1" applyBorder="1" applyAlignment="1">
      <alignment horizontal="center" vertical="center" wrapText="1"/>
    </xf>
    <xf numFmtId="43" fontId="1" fillId="0" borderId="17" xfId="1" applyFont="1" applyFill="1" applyBorder="1" applyAlignment="1">
      <alignment horizontal="justify" vertical="center" wrapText="1"/>
    </xf>
    <xf numFmtId="43" fontId="1" fillId="0" borderId="18" xfId="1" applyFont="1" applyFill="1" applyBorder="1" applyAlignment="1">
      <alignment horizontal="justify" vertical="center" wrapText="1"/>
    </xf>
    <xf numFmtId="43" fontId="9" fillId="0" borderId="19" xfId="1" applyFont="1" applyFill="1" applyBorder="1" applyAlignment="1">
      <alignment horizontal="center" vertical="center" wrapText="1"/>
    </xf>
    <xf numFmtId="43" fontId="1" fillId="0" borderId="20" xfId="1" applyFont="1" applyFill="1" applyBorder="1" applyAlignment="1">
      <alignment horizontal="justify" vertical="center" wrapText="1"/>
    </xf>
    <xf numFmtId="43" fontId="1" fillId="0" borderId="21" xfId="1" applyFont="1" applyFill="1" applyBorder="1" applyAlignment="1">
      <alignment horizontal="justify" vertical="center" wrapText="1"/>
    </xf>
    <xf numFmtId="43" fontId="11" fillId="9" borderId="15" xfId="1" applyFont="1" applyFill="1" applyBorder="1" applyAlignment="1">
      <alignment horizontal="center" vertical="center" wrapText="1"/>
    </xf>
    <xf numFmtId="0" fontId="11" fillId="9" borderId="26" xfId="0" applyFont="1" applyFill="1" applyBorder="1" applyAlignment="1">
      <alignment horizontal="center" vertical="center" wrapText="1"/>
    </xf>
    <xf numFmtId="0" fontId="11" fillId="9" borderId="27" xfId="0" applyFont="1" applyFill="1" applyBorder="1" applyAlignment="1">
      <alignment horizontal="center" vertical="center" wrapText="1"/>
    </xf>
    <xf numFmtId="43" fontId="0" fillId="4" borderId="0" xfId="1" applyFont="1" applyFill="1"/>
    <xf numFmtId="10" fontId="0" fillId="0" borderId="0" xfId="2" applyNumberFormat="1" applyFont="1" applyAlignment="1">
      <alignment horizontal="center"/>
    </xf>
    <xf numFmtId="10" fontId="0" fillId="0" borderId="0" xfId="2" applyNumberFormat="1" applyFont="1" applyFill="1" applyAlignment="1">
      <alignment horizontal="center"/>
    </xf>
    <xf numFmtId="10" fontId="11" fillId="9" borderId="15" xfId="2" applyNumberFormat="1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left"/>
    </xf>
    <xf numFmtId="168" fontId="9" fillId="5" borderId="12" xfId="0" applyNumberFormat="1" applyFont="1" applyFill="1" applyBorder="1"/>
    <xf numFmtId="0" fontId="6" fillId="6" borderId="13" xfId="0" applyFont="1" applyFill="1" applyBorder="1" applyAlignment="1">
      <alignment horizontal="left"/>
    </xf>
    <xf numFmtId="168" fontId="6" fillId="6" borderId="13" xfId="0" applyNumberFormat="1" applyFont="1" applyFill="1" applyBorder="1"/>
    <xf numFmtId="0" fontId="9" fillId="7" borderId="12" xfId="0" applyFont="1" applyFill="1" applyBorder="1" applyAlignment="1">
      <alignment horizontal="left"/>
    </xf>
    <xf numFmtId="168" fontId="9" fillId="7" borderId="12" xfId="0" applyNumberFormat="1" applyFont="1" applyFill="1" applyBorder="1"/>
    <xf numFmtId="168" fontId="9" fillId="5" borderId="0" xfId="0" applyNumberFormat="1" applyFont="1" applyFill="1"/>
    <xf numFmtId="167" fontId="9" fillId="7" borderId="12" xfId="0" applyNumberFormat="1" applyFont="1" applyFill="1" applyBorder="1"/>
    <xf numFmtId="3" fontId="9" fillId="7" borderId="12" xfId="0" applyNumberFormat="1" applyFont="1" applyFill="1" applyBorder="1"/>
    <xf numFmtId="167" fontId="6" fillId="6" borderId="13" xfId="0" applyNumberFormat="1" applyFont="1" applyFill="1" applyBorder="1"/>
    <xf numFmtId="3" fontId="6" fillId="6" borderId="13" xfId="0" applyNumberFormat="1" applyFont="1" applyFill="1" applyBorder="1"/>
    <xf numFmtId="0" fontId="10" fillId="0" borderId="0" xfId="0" applyFont="1"/>
    <xf numFmtId="0" fontId="14" fillId="0" borderId="0" xfId="0" applyFont="1"/>
    <xf numFmtId="164" fontId="0" fillId="0" borderId="0" xfId="1" applyNumberFormat="1" applyFont="1"/>
    <xf numFmtId="167" fontId="0" fillId="0" borderId="0" xfId="0" applyNumberFormat="1"/>
    <xf numFmtId="0" fontId="0" fillId="0" borderId="0" xfId="0" applyAlignment="1">
      <alignment horizontal="left" indent="4"/>
    </xf>
    <xf numFmtId="0" fontId="13" fillId="3" borderId="8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5" fillId="0" borderId="14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justify" vertical="center" wrapText="1"/>
    </xf>
    <xf numFmtId="0" fontId="9" fillId="3" borderId="6" xfId="0" applyFont="1" applyFill="1" applyBorder="1" applyAlignment="1">
      <alignment horizontal="justify" vertical="center" wrapText="1"/>
    </xf>
    <xf numFmtId="0" fontId="11" fillId="9" borderId="15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1" fillId="9" borderId="31" xfId="0" applyFont="1" applyFill="1" applyBorder="1" applyAlignment="1">
      <alignment horizontal="center" vertical="center" wrapText="1"/>
    </xf>
    <xf numFmtId="0" fontId="11" fillId="9" borderId="32" xfId="0" applyFont="1" applyFill="1" applyBorder="1" applyAlignment="1">
      <alignment horizontal="center" vertical="center" wrapText="1"/>
    </xf>
    <xf numFmtId="0" fontId="11" fillId="9" borderId="29" xfId="0" applyFont="1" applyFill="1" applyBorder="1" applyAlignment="1">
      <alignment horizontal="center" vertical="center" wrapText="1"/>
    </xf>
    <xf numFmtId="0" fontId="11" fillId="9" borderId="30" xfId="0" applyFont="1" applyFill="1" applyBorder="1" applyAlignment="1">
      <alignment horizontal="center" vertical="center" wrapText="1"/>
    </xf>
    <xf numFmtId="0" fontId="11" fillId="9" borderId="22" xfId="0" applyFont="1" applyFill="1" applyBorder="1" applyAlignment="1">
      <alignment horizontal="center" vertical="center" wrapText="1"/>
    </xf>
    <xf numFmtId="0" fontId="11" fillId="9" borderId="23" xfId="0" applyFont="1" applyFill="1" applyBorder="1" applyAlignment="1">
      <alignment horizontal="center" vertical="center" wrapText="1"/>
    </xf>
    <xf numFmtId="0" fontId="11" fillId="9" borderId="24" xfId="0" applyFont="1" applyFill="1" applyBorder="1" applyAlignment="1">
      <alignment horizontal="center" vertical="center" wrapText="1"/>
    </xf>
    <xf numFmtId="0" fontId="11" fillId="9" borderId="25" xfId="0" applyFont="1" applyFill="1" applyBorder="1" applyAlignment="1">
      <alignment horizontal="center" vertical="center" wrapText="1"/>
    </xf>
    <xf numFmtId="0" fontId="11" fillId="9" borderId="28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left" vertical="center" wrapText="1"/>
    </xf>
    <xf numFmtId="0" fontId="6" fillId="6" borderId="12" xfId="0" applyFont="1" applyFill="1" applyBorder="1" applyAlignment="1">
      <alignment horizontal="center" vertical="center" wrapText="1"/>
    </xf>
  </cellXfs>
  <cellStyles count="15">
    <cellStyle name="Euro" xfId="6" xr:uid="{AB330F49-370A-4D68-B5B2-536C72E5E64D}"/>
    <cellStyle name="Moeda 2" xfId="7" xr:uid="{20A4672A-B9B2-4334-B356-732F873CA9A1}"/>
    <cellStyle name="Moeda 3" xfId="8" xr:uid="{1824CFD3-6209-458E-A070-39B116EE2FD5}"/>
    <cellStyle name="Normal" xfId="0" builtinId="0"/>
    <cellStyle name="Normal 2" xfId="3" xr:uid="{06D14DE4-729F-465F-98A6-51E1F03BF2B2}"/>
    <cellStyle name="Normal 3" xfId="9" xr:uid="{488C8886-E10C-4761-BE9F-E4B5D9853BFE}"/>
    <cellStyle name="Porcentagem" xfId="2" builtinId="5"/>
    <cellStyle name="Porcentagem 2" xfId="10" xr:uid="{B1337353-E01B-4888-BD6C-F8EEBB5DA3BE}"/>
    <cellStyle name="Porcentagem 3" xfId="11" xr:uid="{937D4070-DB83-439D-8A10-5777CF2805EF}"/>
    <cellStyle name="Vírgula" xfId="1" builtinId="3"/>
    <cellStyle name="Vírgula 2" xfId="4" xr:uid="{CDA3B57A-8C64-481C-9B73-E1E20BED8393}"/>
    <cellStyle name="Vírgula 2 2" xfId="12" xr:uid="{933DF800-6389-4667-88F9-7C9E299D5DFC}"/>
    <cellStyle name="Vírgula 3" xfId="5" xr:uid="{6FF7F11F-D751-45A9-9004-D43B0A389CE5}"/>
    <cellStyle name="Vírgula 3 2" xfId="13" xr:uid="{87A8EB45-8B62-4ABC-8E2B-72CF658DDA4F}"/>
    <cellStyle name="Vírgula 4" xfId="14" xr:uid="{5B2A1463-66DD-4017-8AAD-B178A31C80A6}"/>
  </cellStyles>
  <dxfs count="15">
    <dxf>
      <font>
        <b/>
        <i val="0"/>
      </font>
      <fill>
        <patternFill>
          <bgColor theme="6" tint="0.39994506668294322"/>
        </patternFill>
      </fill>
    </dxf>
    <dxf>
      <font>
        <b/>
        <i val="0"/>
      </font>
      <fill>
        <patternFill>
          <bgColor theme="9" tint="0.399945066682943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Arial"/>
        <scheme val="none"/>
      </font>
      <fill>
        <patternFill patternType="solid">
          <fgColor indexed="64"/>
          <bgColor theme="1" tint="0.3499862666707357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_-* #,##0_-;\-* #,##0_-;_-* &quot;-&quot;??_-;_-@_-"/>
    </dxf>
    <dxf>
      <numFmt numFmtId="164" formatCode="_-* #,##0_-;\-* #,##0_-;_-* &quot;-&quot;??_-;_-@_-"/>
    </dxf>
    <dxf>
      <numFmt numFmtId="164" formatCode="_-* #,##0_-;\-* #,##0_-;_-* &quot;-&quot;??_-;_-@_-"/>
    </dxf>
  </dxfs>
  <tableStyles count="0" defaultTableStyle="TableStyleMedium2" defaultPivotStyle="PivotStyleLight16"/>
  <colors>
    <mruColors>
      <color rgb="FFCAE7EE"/>
      <color rgb="FFDAEEF3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438150</xdr:rowOff>
    </xdr:from>
    <xdr:to>
      <xdr:col>0</xdr:col>
      <xdr:colOff>532487</xdr:colOff>
      <xdr:row>0</xdr:row>
      <xdr:rowOff>876300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DBD2ED9-C19B-4C4D-8B1A-BECB77C77E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6350" y="438150"/>
          <a:ext cx="526137" cy="4381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647573</xdr:colOff>
      <xdr:row>1</xdr:row>
      <xdr:rowOff>378387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A269DF7-36BA-4FC8-BCC6-87B1209EF5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38100" y="38100"/>
          <a:ext cx="609473" cy="5307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9525</xdr:colOff>
      <xdr:row>0</xdr:row>
      <xdr:rowOff>28575</xdr:rowOff>
    </xdr:from>
    <xdr:to>
      <xdr:col>15</xdr:col>
      <xdr:colOff>650748</xdr:colOff>
      <xdr:row>0</xdr:row>
      <xdr:rowOff>559362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B453C10-D914-4D31-95EC-99C0BCBB04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7221200" y="28575"/>
          <a:ext cx="641223" cy="530787"/>
        </a:xfrm>
        <a:prstGeom prst="rect">
          <a:avLst/>
        </a:prstGeom>
      </xdr:spPr>
    </xdr:pic>
    <xdr:clientData/>
  </xdr:twoCellAnchor>
  <xdr:twoCellAnchor editAs="oneCell">
    <xdr:from>
      <xdr:col>19</xdr:col>
      <xdr:colOff>9525</xdr:colOff>
      <xdr:row>0</xdr:row>
      <xdr:rowOff>28575</xdr:rowOff>
    </xdr:from>
    <xdr:to>
      <xdr:col>19</xdr:col>
      <xdr:colOff>650748</xdr:colOff>
      <xdr:row>0</xdr:row>
      <xdr:rowOff>559362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1405D9F-11BF-4158-9BF6-980D066A3D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22831425" y="28575"/>
          <a:ext cx="641223" cy="530787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0</xdr:row>
      <xdr:rowOff>28575</xdr:rowOff>
    </xdr:from>
    <xdr:to>
      <xdr:col>11</xdr:col>
      <xdr:colOff>650748</xdr:colOff>
      <xdr:row>0</xdr:row>
      <xdr:rowOff>559362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42A518C-D38F-482B-A52E-8408D03282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1734800" y="28575"/>
          <a:ext cx="641223" cy="53078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34925</xdr:rowOff>
    </xdr:from>
    <xdr:to>
      <xdr:col>0</xdr:col>
      <xdr:colOff>688848</xdr:colOff>
      <xdr:row>1</xdr:row>
      <xdr:rowOff>562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DAE295FB-7730-431B-BD4A-5F699653B5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47625" y="34925"/>
          <a:ext cx="641223" cy="556187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734.426641319442" createdVersion="8" refreshedVersion="8" minRefreshableVersion="3" recordCount="2736" xr:uid="{7FF4C94B-D593-4166-8779-4DF441E15048}">
  <cacheSource type="worksheet">
    <worksheetSource ref="A7:J2743" sheet="Produção"/>
  </cacheSource>
  <cacheFields count="10">
    <cacheField name="DR" numFmtId="0">
      <sharedItems containsBlank="1" count="29">
        <s v="SP"/>
        <s v="PE"/>
        <s v="AL"/>
        <s v="MA"/>
        <s v="DN"/>
        <s v="AM"/>
        <s v="AC"/>
        <s v="BA"/>
        <s v="AP"/>
        <s v="CE"/>
        <s v="GO"/>
        <s v="DF"/>
        <s v="MG"/>
        <s v="MS"/>
        <s v="MT"/>
        <s v="PA"/>
        <s v="PB"/>
        <s v="PI"/>
        <s v="ES"/>
        <s v="PR"/>
        <s v="RJ"/>
        <s v="RN"/>
        <s v="RO"/>
        <s v="RR"/>
        <s v="RS"/>
        <s v="SE"/>
        <s v="TO"/>
        <s v="SC"/>
        <m/>
      </sharedItems>
    </cacheField>
    <cacheField name="Programa" numFmtId="0">
      <sharedItems containsBlank="1" count="6">
        <s v="Educação"/>
        <s v="Saúde"/>
        <s v="Cultura"/>
        <s v="Lazer"/>
        <s v="Assistência"/>
        <m/>
      </sharedItems>
    </cacheField>
    <cacheField name="Atividade" numFmtId="0">
      <sharedItems containsBlank="1" count="21">
        <s v="Educação Complementar"/>
        <s v="Cursos de Valorização Social"/>
        <s v="Educação em Ciências e Humanidades"/>
        <s v="Educação em Saúde"/>
        <s v="Artes Cênicas"/>
        <s v="Artes Visuais"/>
        <s v="Música"/>
        <s v="Literatura"/>
        <s v="Audiovisual"/>
        <s v="Biblioteca"/>
        <s v="Desenvolvimento Físico-Esportivo"/>
        <s v="Recreação"/>
        <s v="Turismo Social"/>
        <s v="Desenvolvimento Comunitário"/>
        <s v="Segurança Alimentar e Apoio Social"/>
        <s v="Trabalho Social com Grupos"/>
        <s v="Educação Infantil"/>
        <s v="Ensino Fundamental"/>
        <s v="Educação de Jovens e Adultos"/>
        <s v="Ensino Médio"/>
        <m/>
      </sharedItems>
    </cacheField>
    <cacheField name="Modalidade" numFmtId="0">
      <sharedItems containsBlank="1" count="16">
        <s v="Acompanhamento Pedagógico"/>
        <s v="Complementação Curricular"/>
        <s v="Aperfeiçoamento Especializado "/>
        <s v="Sem Modalidade"/>
        <s v="Ciências"/>
        <s v="Humanidades"/>
        <s v="Meio Ambiente"/>
        <s v="Circo"/>
        <s v="Dança"/>
        <s v="Teatro"/>
        <s v="Eventos Físico-Esportivos"/>
        <s v="Formação Esportiva "/>
        <s v="Turismo Emissivo"/>
        <s v="Turismo Receptivo"/>
        <s v="Desenvolvimento de Capacidades"/>
        <m/>
      </sharedItems>
    </cacheField>
    <cacheField name="Realização" numFmtId="0">
      <sharedItems containsBlank="1" count="132">
        <s v="Curso (1511)"/>
        <s v="Oficina (1512)"/>
        <s v="Palestra (1513)"/>
        <s v="Curso (1521)"/>
        <s v="Oficina (1522)"/>
        <s v="Palestra (1523)"/>
        <s v="Congresso (1531)"/>
        <s v="Curso (1532)"/>
        <s v="Oficina (1533)"/>
        <s v="Palestra (1534)"/>
        <s v="Seminário (1535)"/>
        <s v="Curso (1601)"/>
        <s v="Oficina (1602)"/>
        <s v="Palestra (1603)"/>
        <s v="Curso (1711)"/>
        <s v="Debate (1712)"/>
        <s v="Exposição (1713)"/>
        <s v="Oficina (1714)"/>
        <s v="Palestra (1715)"/>
        <s v="Roda de conversa (1716)"/>
        <s v="Visita mediada (1717)"/>
        <s v="Apresentação (1721)"/>
        <s v="Curso (1722)"/>
        <s v="Debate (1723)"/>
        <s v="Exposição (1724)"/>
        <s v="Oficina (1725)"/>
        <s v="Palestra (1726)"/>
        <s v="Roda de conversa (1727)"/>
        <s v="Visita mediada (1728)"/>
        <s v="Curso (1731)"/>
        <s v="Debate (1732)"/>
        <s v="Exposição (1733)"/>
        <s v="Oficina (1734)"/>
        <s v="Palestra (1735)"/>
        <s v="Roda de conversa (1736)"/>
        <s v="Visita mediada (1737)"/>
        <s v="Vivência (1738)"/>
        <s v="Curso (2302)"/>
        <s v="Encontro (2303)"/>
        <s v="Exposição mediada (2304)"/>
        <s v="Oficina (2305)"/>
        <s v="Orientação (2306)"/>
        <s v="Palestra (2307)"/>
        <s v="Roda de conversa (2308)"/>
        <s v="Videodebate (2310)"/>
        <s v="Vivência (23011)"/>
        <s v="Apresentação (3111)"/>
        <s v="Curso (3112)"/>
        <s v="Debate (3113)"/>
        <s v="Exposição (3115)"/>
        <s v="Oficina (3118)"/>
        <s v="Palestra (3119)"/>
        <s v="Apresentação (3121)"/>
        <s v="Curso (3122)"/>
        <s v="Debate (3123)"/>
        <s v="Exposição (3125)"/>
        <s v="Oficina (3128)"/>
        <s v="Palestra (3129)"/>
        <s v="Apresentação (3131)"/>
        <s v="Curso (3132)"/>
        <s v="Debate (3133)"/>
        <s v="Exposição (3135)"/>
        <s v="Oficina (3138)"/>
        <s v="Palestra (3139)"/>
        <s v="Curso (3201)"/>
        <s v="Debate (3202)"/>
        <s v="Exposição de arte (3204)"/>
        <s v="Oficina (3207)"/>
        <s v="Palestra (3208)"/>
        <s v="Visita mediada à exposição (32010)"/>
        <s v="Apresentação (3301)"/>
        <s v="Curso (3302)"/>
        <s v="Debate (3303)"/>
        <s v="Exposição (3305)"/>
        <s v="Oficina (3308)"/>
        <s v="Palestra (3309)"/>
        <s v="Apresentação (3401)"/>
        <s v="Curso (3402)"/>
        <s v="Debate (3403)"/>
        <s v="Exposição (3405)"/>
        <s v="Mediação (3408)"/>
        <s v="Oficina (3409)"/>
        <s v="Palestra (34010)"/>
        <s v="Curso (3501)"/>
        <s v="Debate (3502)"/>
        <s v="Exibição (3504)"/>
        <s v="Exposição (3505)"/>
        <s v="Oficina (3508)"/>
        <s v="Palestra (3509)"/>
        <s v="Consulta (3602)"/>
        <s v="Empréstimo (3603)"/>
        <s v="Oficina (3604)"/>
        <s v="Oficina (4124)"/>
        <s v="Palestra (4125)"/>
        <s v="Esporte coletivo (4141)"/>
        <s v="Esporte individual (4142)"/>
        <s v="Luta (4144)"/>
        <s v="Multipráticas esportivas (4145)"/>
        <s v="Colônia de férias (4201)"/>
        <s v="Excursão (4311)"/>
        <s v="Passeio (4312)"/>
        <s v="Passeio local (4323)"/>
        <s v="Curso (5102)"/>
        <s v="Encontro (5103)"/>
        <s v="Oficina (5104)"/>
        <s v="Palestra (5105)"/>
        <s v="Roda de conversa (5107)"/>
        <s v="Curso (5221)"/>
        <s v="Encontro (5222)"/>
        <s v="Oficina (5223)"/>
        <s v="Orientação (5224)"/>
        <s v="Palestra (5225)"/>
        <s v="Ação de voluntariado (5301)"/>
        <s v="Consulta Social (5303)"/>
        <s v="Curso (5304)"/>
        <s v="Encontro (5305)"/>
        <s v="Oficina (5306)"/>
        <s v="Palestra (5307)"/>
        <s v="Reunião (5308)"/>
        <s v="Visita Domiciliar, institucional e comunit. (5309)"/>
        <s v="Creche (1101)"/>
        <s v="Pré-escola (1102)"/>
        <s v="Anos iniciais (1201)"/>
        <s v="Anos finais (1202)"/>
        <s v="Alfabetização (1401)"/>
        <s v="Anos iniciais do ensino fundamental (1402)"/>
        <s v="Anos finais do ensino fundamental (1403)"/>
        <s v="Ensino médio (1404)"/>
        <s v="Anos letivos (1301)"/>
        <s v="Progressão parcial (1203)"/>
        <s v="Progressão parcial (1302)"/>
        <m/>
      </sharedItems>
    </cacheField>
    <cacheField name="Total Inscrições " numFmtId="164">
      <sharedItems containsString="0" containsBlank="1" containsNumber="1" containsInteger="1" minValue="0" maxValue="746965"/>
    </cacheField>
    <cacheField name="Incrições Gratuidade" numFmtId="164">
      <sharedItems containsString="0" containsBlank="1" containsNumber="1" containsInteger="1" minValue="0" maxValue="507253"/>
    </cacheField>
    <cacheField name="Variável " numFmtId="165">
      <sharedItems containsBlank="1" count="8">
        <s v="Frequência"/>
        <s v="Público"/>
        <s v="Participantes"/>
        <s v="Pessoas presentes"/>
        <s v="Clientes presentes"/>
        <s v="Clientes (Novas Inscrições)"/>
        <m/>
        <s v=""/>
      </sharedItems>
    </cacheField>
    <cacheField name="Total Produção " numFmtId="164">
      <sharedItems containsString="0" containsBlank="1" containsNumber="1" containsInteger="1" minValue="0" maxValue="4517467"/>
    </cacheField>
    <cacheField name="Produção Gratuidade" numFmtId="164">
      <sharedItems containsString="0" containsBlank="1" containsNumber="1" minValue="0" maxValue="193388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36">
  <r>
    <x v="0"/>
    <x v="0"/>
    <x v="0"/>
    <x v="0"/>
    <x v="0"/>
    <n v="13706"/>
    <n v="7172"/>
    <x v="0"/>
    <n v="841399"/>
    <n v="440304"/>
  </r>
  <r>
    <x v="0"/>
    <x v="0"/>
    <x v="0"/>
    <x v="0"/>
    <x v="1"/>
    <n v="4878"/>
    <n v="2553"/>
    <x v="0"/>
    <n v="6928"/>
    <n v="3625"/>
  </r>
  <r>
    <x v="0"/>
    <x v="0"/>
    <x v="0"/>
    <x v="0"/>
    <x v="2"/>
    <n v="2724"/>
    <n v="1425"/>
    <x v="1"/>
    <n v="3220"/>
    <n v="1685"/>
  </r>
  <r>
    <x v="0"/>
    <x v="0"/>
    <x v="0"/>
    <x v="1"/>
    <x v="3"/>
    <n v="290"/>
    <n v="152"/>
    <x v="0"/>
    <n v="3428"/>
    <n v="1794"/>
  </r>
  <r>
    <x v="0"/>
    <x v="0"/>
    <x v="0"/>
    <x v="1"/>
    <x v="4"/>
    <n v="0"/>
    <n v="0"/>
    <x v="0"/>
    <n v="0"/>
    <n v="0"/>
  </r>
  <r>
    <x v="0"/>
    <x v="0"/>
    <x v="0"/>
    <x v="1"/>
    <x v="5"/>
    <n v="114"/>
    <n v="60"/>
    <x v="1"/>
    <n v="262"/>
    <n v="137"/>
  </r>
  <r>
    <x v="0"/>
    <x v="0"/>
    <x v="0"/>
    <x v="2"/>
    <x v="6"/>
    <n v="749"/>
    <n v="392"/>
    <x v="0"/>
    <n v="741"/>
    <n v="388"/>
  </r>
  <r>
    <x v="0"/>
    <x v="0"/>
    <x v="0"/>
    <x v="2"/>
    <x v="7"/>
    <n v="1699"/>
    <n v="889"/>
    <x v="0"/>
    <n v="31868"/>
    <n v="16677"/>
  </r>
  <r>
    <x v="0"/>
    <x v="0"/>
    <x v="0"/>
    <x v="2"/>
    <x v="8"/>
    <n v="897"/>
    <n v="469"/>
    <x v="0"/>
    <n v="2622"/>
    <n v="1372"/>
  </r>
  <r>
    <x v="0"/>
    <x v="0"/>
    <x v="0"/>
    <x v="2"/>
    <x v="9"/>
    <n v="1513"/>
    <n v="792"/>
    <x v="1"/>
    <n v="1729"/>
    <n v="905"/>
  </r>
  <r>
    <x v="0"/>
    <x v="0"/>
    <x v="0"/>
    <x v="2"/>
    <x v="10"/>
    <n v="6480"/>
    <n v="3391"/>
    <x v="0"/>
    <n v="8801"/>
    <n v="4606"/>
  </r>
  <r>
    <x v="0"/>
    <x v="0"/>
    <x v="1"/>
    <x v="3"/>
    <x v="11"/>
    <n v="6068"/>
    <n v="3175"/>
    <x v="0"/>
    <n v="19921"/>
    <n v="10425"/>
  </r>
  <r>
    <x v="0"/>
    <x v="0"/>
    <x v="1"/>
    <x v="3"/>
    <x v="12"/>
    <n v="13095"/>
    <n v="6853"/>
    <x v="0"/>
    <n v="26596"/>
    <n v="13918"/>
  </r>
  <r>
    <x v="0"/>
    <x v="0"/>
    <x v="1"/>
    <x v="3"/>
    <x v="13"/>
    <n v="0"/>
    <n v="0"/>
    <x v="1"/>
    <n v="41865"/>
    <n v="21908"/>
  </r>
  <r>
    <x v="0"/>
    <x v="0"/>
    <x v="2"/>
    <x v="4"/>
    <x v="14"/>
    <n v="92"/>
    <n v="48"/>
    <x v="0"/>
    <n v="213"/>
    <n v="111"/>
  </r>
  <r>
    <x v="0"/>
    <x v="0"/>
    <x v="2"/>
    <x v="4"/>
    <x v="15"/>
    <n v="0"/>
    <n v="0"/>
    <x v="1"/>
    <n v="0"/>
    <n v="0"/>
  </r>
  <r>
    <x v="0"/>
    <x v="0"/>
    <x v="2"/>
    <x v="4"/>
    <x v="16"/>
    <n v="0"/>
    <n v="0"/>
    <x v="1"/>
    <n v="0"/>
    <n v="0"/>
  </r>
  <r>
    <x v="0"/>
    <x v="0"/>
    <x v="2"/>
    <x v="4"/>
    <x v="17"/>
    <n v="2195"/>
    <n v="1149"/>
    <x v="0"/>
    <n v="2691"/>
    <n v="1408"/>
  </r>
  <r>
    <x v="0"/>
    <x v="0"/>
    <x v="2"/>
    <x v="4"/>
    <x v="18"/>
    <n v="2142"/>
    <n v="1121"/>
    <x v="1"/>
    <n v="2142"/>
    <n v="1121"/>
  </r>
  <r>
    <x v="0"/>
    <x v="0"/>
    <x v="2"/>
    <x v="4"/>
    <x v="19"/>
    <n v="77"/>
    <n v="40"/>
    <x v="2"/>
    <n v="77"/>
    <n v="40"/>
  </r>
  <r>
    <x v="0"/>
    <x v="0"/>
    <x v="2"/>
    <x v="4"/>
    <x v="20"/>
    <n v="1954"/>
    <n v="1023"/>
    <x v="2"/>
    <n v="1993"/>
    <n v="1043"/>
  </r>
  <r>
    <x v="0"/>
    <x v="0"/>
    <x v="2"/>
    <x v="5"/>
    <x v="21"/>
    <n v="0"/>
    <n v="0"/>
    <x v="1"/>
    <n v="85378"/>
    <n v="44678"/>
  </r>
  <r>
    <x v="0"/>
    <x v="0"/>
    <x v="2"/>
    <x v="5"/>
    <x v="22"/>
    <n v="17919"/>
    <n v="9377"/>
    <x v="0"/>
    <n v="44052"/>
    <n v="23052"/>
  </r>
  <r>
    <x v="0"/>
    <x v="0"/>
    <x v="2"/>
    <x v="5"/>
    <x v="23"/>
    <n v="10810"/>
    <n v="5657"/>
    <x v="1"/>
    <n v="11681"/>
    <n v="6113"/>
  </r>
  <r>
    <x v="0"/>
    <x v="0"/>
    <x v="2"/>
    <x v="5"/>
    <x v="24"/>
    <n v="0"/>
    <n v="0"/>
    <x v="1"/>
    <n v="109145"/>
    <n v="57115"/>
  </r>
  <r>
    <x v="0"/>
    <x v="0"/>
    <x v="2"/>
    <x v="5"/>
    <x v="25"/>
    <n v="85517"/>
    <n v="44751"/>
    <x v="0"/>
    <n v="152083"/>
    <n v="79585"/>
  </r>
  <r>
    <x v="0"/>
    <x v="0"/>
    <x v="2"/>
    <x v="5"/>
    <x v="26"/>
    <n v="31228"/>
    <n v="16342"/>
    <x v="1"/>
    <n v="30426"/>
    <n v="15922"/>
  </r>
  <r>
    <x v="0"/>
    <x v="0"/>
    <x v="2"/>
    <x v="5"/>
    <x v="27"/>
    <n v="9746"/>
    <n v="5100"/>
    <x v="2"/>
    <n v="19249"/>
    <n v="10073"/>
  </r>
  <r>
    <x v="0"/>
    <x v="0"/>
    <x v="2"/>
    <x v="5"/>
    <x v="28"/>
    <n v="10050"/>
    <n v="5259"/>
    <x v="2"/>
    <n v="17279"/>
    <n v="9042"/>
  </r>
  <r>
    <x v="0"/>
    <x v="0"/>
    <x v="2"/>
    <x v="6"/>
    <x v="29"/>
    <n v="2149"/>
    <n v="1125"/>
    <x v="0"/>
    <n v="6448"/>
    <n v="3374"/>
  </r>
  <r>
    <x v="0"/>
    <x v="0"/>
    <x v="2"/>
    <x v="6"/>
    <x v="30"/>
    <n v="2276"/>
    <n v="1191"/>
    <x v="1"/>
    <n v="2627"/>
    <n v="1375"/>
  </r>
  <r>
    <x v="0"/>
    <x v="0"/>
    <x v="2"/>
    <x v="6"/>
    <x v="31"/>
    <n v="0"/>
    <n v="0"/>
    <x v="1"/>
    <n v="49652"/>
    <n v="25983"/>
  </r>
  <r>
    <x v="0"/>
    <x v="0"/>
    <x v="2"/>
    <x v="6"/>
    <x v="32"/>
    <n v="23935"/>
    <n v="12525"/>
    <x v="0"/>
    <n v="39157"/>
    <n v="20491"/>
  </r>
  <r>
    <x v="0"/>
    <x v="0"/>
    <x v="2"/>
    <x v="6"/>
    <x v="33"/>
    <n v="24045"/>
    <n v="12583"/>
    <x v="1"/>
    <n v="25148"/>
    <n v="13160"/>
  </r>
  <r>
    <x v="0"/>
    <x v="0"/>
    <x v="2"/>
    <x v="6"/>
    <x v="34"/>
    <n v="4212"/>
    <n v="2204"/>
    <x v="2"/>
    <n v="4113"/>
    <n v="2152"/>
  </r>
  <r>
    <x v="0"/>
    <x v="0"/>
    <x v="2"/>
    <x v="6"/>
    <x v="35"/>
    <n v="29395"/>
    <n v="15382"/>
    <x v="2"/>
    <n v="37386"/>
    <n v="19564"/>
  </r>
  <r>
    <x v="0"/>
    <x v="0"/>
    <x v="2"/>
    <x v="6"/>
    <x v="36"/>
    <n v="49652"/>
    <n v="25983"/>
    <x v="2"/>
    <n v="68106"/>
    <n v="35640"/>
  </r>
  <r>
    <x v="0"/>
    <x v="1"/>
    <x v="3"/>
    <x v="3"/>
    <x v="37"/>
    <n v="2200"/>
    <n v="1151"/>
    <x v="0"/>
    <n v="3951"/>
    <n v="2068"/>
  </r>
  <r>
    <x v="0"/>
    <x v="1"/>
    <x v="3"/>
    <x v="3"/>
    <x v="38"/>
    <n v="4353"/>
    <n v="2278"/>
    <x v="2"/>
    <n v="4733"/>
    <n v="2477"/>
  </r>
  <r>
    <x v="0"/>
    <x v="1"/>
    <x v="3"/>
    <x v="3"/>
    <x v="39"/>
    <n v="0"/>
    <n v="0"/>
    <x v="1"/>
    <n v="3165"/>
    <n v="1656"/>
  </r>
  <r>
    <x v="0"/>
    <x v="1"/>
    <x v="3"/>
    <x v="3"/>
    <x v="40"/>
    <n v="16277"/>
    <n v="8518"/>
    <x v="0"/>
    <n v="21758"/>
    <n v="11386"/>
  </r>
  <r>
    <x v="0"/>
    <x v="1"/>
    <x v="3"/>
    <x v="3"/>
    <x v="41"/>
    <n v="0"/>
    <n v="0"/>
    <x v="2"/>
    <n v="2227"/>
    <n v="1165"/>
  </r>
  <r>
    <x v="0"/>
    <x v="1"/>
    <x v="3"/>
    <x v="3"/>
    <x v="42"/>
    <n v="0"/>
    <n v="0"/>
    <x v="1"/>
    <n v="7030"/>
    <n v="3679"/>
  </r>
  <r>
    <x v="0"/>
    <x v="1"/>
    <x v="3"/>
    <x v="3"/>
    <x v="43"/>
    <n v="0"/>
    <n v="0"/>
    <x v="2"/>
    <n v="2334"/>
    <n v="1221"/>
  </r>
  <r>
    <x v="0"/>
    <x v="1"/>
    <x v="3"/>
    <x v="3"/>
    <x v="44"/>
    <n v="0"/>
    <n v="0"/>
    <x v="1"/>
    <n v="133"/>
    <n v="70"/>
  </r>
  <r>
    <x v="0"/>
    <x v="1"/>
    <x v="3"/>
    <x v="3"/>
    <x v="45"/>
    <n v="38748"/>
    <n v="20277"/>
    <x v="2"/>
    <n v="50966"/>
    <n v="26671"/>
  </r>
  <r>
    <x v="0"/>
    <x v="2"/>
    <x v="4"/>
    <x v="7"/>
    <x v="46"/>
    <n v="0"/>
    <n v="0"/>
    <x v="1"/>
    <n v="271485"/>
    <n v="142068"/>
  </r>
  <r>
    <x v="0"/>
    <x v="2"/>
    <x v="4"/>
    <x v="7"/>
    <x v="47"/>
    <n v="402"/>
    <n v="210"/>
    <x v="0"/>
    <n v="999"/>
    <n v="523"/>
  </r>
  <r>
    <x v="0"/>
    <x v="2"/>
    <x v="4"/>
    <x v="7"/>
    <x v="48"/>
    <n v="0"/>
    <n v="0"/>
    <x v="2"/>
    <n v="110"/>
    <n v="58"/>
  </r>
  <r>
    <x v="0"/>
    <x v="2"/>
    <x v="4"/>
    <x v="7"/>
    <x v="49"/>
    <n v="0"/>
    <n v="0"/>
    <x v="1"/>
    <n v="0"/>
    <n v="0"/>
  </r>
  <r>
    <x v="0"/>
    <x v="2"/>
    <x v="4"/>
    <x v="7"/>
    <x v="50"/>
    <n v="9252"/>
    <n v="4842"/>
    <x v="0"/>
    <n v="14622"/>
    <n v="7652"/>
  </r>
  <r>
    <x v="0"/>
    <x v="2"/>
    <x v="4"/>
    <x v="7"/>
    <x v="51"/>
    <n v="171"/>
    <n v="89"/>
    <x v="1"/>
    <n v="144"/>
    <n v="75"/>
  </r>
  <r>
    <x v="0"/>
    <x v="2"/>
    <x v="4"/>
    <x v="8"/>
    <x v="52"/>
    <n v="0"/>
    <n v="0"/>
    <x v="1"/>
    <n v="152176"/>
    <n v="79633"/>
  </r>
  <r>
    <x v="0"/>
    <x v="2"/>
    <x v="4"/>
    <x v="8"/>
    <x v="53"/>
    <n v="3929"/>
    <n v="2056"/>
    <x v="0"/>
    <n v="7147"/>
    <n v="3740"/>
  </r>
  <r>
    <x v="0"/>
    <x v="2"/>
    <x v="4"/>
    <x v="8"/>
    <x v="54"/>
    <n v="0"/>
    <n v="0"/>
    <x v="2"/>
    <n v="647"/>
    <n v="339"/>
  </r>
  <r>
    <x v="0"/>
    <x v="2"/>
    <x v="4"/>
    <x v="8"/>
    <x v="55"/>
    <n v="0"/>
    <n v="0"/>
    <x v="1"/>
    <n v="0"/>
    <n v="0"/>
  </r>
  <r>
    <x v="0"/>
    <x v="2"/>
    <x v="4"/>
    <x v="8"/>
    <x v="56"/>
    <n v="18350"/>
    <n v="9603"/>
    <x v="0"/>
    <n v="24242"/>
    <n v="12686"/>
  </r>
  <r>
    <x v="0"/>
    <x v="2"/>
    <x v="4"/>
    <x v="8"/>
    <x v="57"/>
    <n v="215"/>
    <n v="113"/>
    <x v="1"/>
    <n v="208"/>
    <n v="109"/>
  </r>
  <r>
    <x v="0"/>
    <x v="2"/>
    <x v="4"/>
    <x v="9"/>
    <x v="58"/>
    <n v="0"/>
    <n v="0"/>
    <x v="1"/>
    <n v="475189"/>
    <n v="248666"/>
  </r>
  <r>
    <x v="0"/>
    <x v="2"/>
    <x v="4"/>
    <x v="9"/>
    <x v="59"/>
    <n v="1786"/>
    <n v="935"/>
    <x v="0"/>
    <n v="4181"/>
    <n v="2188"/>
  </r>
  <r>
    <x v="0"/>
    <x v="2"/>
    <x v="4"/>
    <x v="9"/>
    <x v="60"/>
    <n v="0"/>
    <n v="0"/>
    <x v="2"/>
    <n v="2078"/>
    <n v="1088"/>
  </r>
  <r>
    <x v="0"/>
    <x v="2"/>
    <x v="4"/>
    <x v="9"/>
    <x v="61"/>
    <n v="0"/>
    <n v="0"/>
    <x v="1"/>
    <n v="0"/>
    <n v="0"/>
  </r>
  <r>
    <x v="0"/>
    <x v="2"/>
    <x v="4"/>
    <x v="9"/>
    <x v="62"/>
    <n v="7380"/>
    <n v="3862"/>
    <x v="0"/>
    <n v="12942"/>
    <n v="6773"/>
  </r>
  <r>
    <x v="0"/>
    <x v="2"/>
    <x v="4"/>
    <x v="9"/>
    <x v="63"/>
    <n v="1839"/>
    <n v="962"/>
    <x v="1"/>
    <n v="1216"/>
    <n v="636"/>
  </r>
  <r>
    <x v="0"/>
    <x v="2"/>
    <x v="5"/>
    <x v="3"/>
    <x v="64"/>
    <n v="23592"/>
    <n v="12346"/>
    <x v="0"/>
    <n v="66719"/>
    <n v="34914"/>
  </r>
  <r>
    <x v="0"/>
    <x v="2"/>
    <x v="5"/>
    <x v="3"/>
    <x v="65"/>
    <n v="0"/>
    <n v="0"/>
    <x v="2"/>
    <n v="2978"/>
    <n v="1558"/>
  </r>
  <r>
    <x v="0"/>
    <x v="2"/>
    <x v="5"/>
    <x v="3"/>
    <x v="66"/>
    <n v="0"/>
    <n v="0"/>
    <x v="1"/>
    <n v="1301435"/>
    <n v="681041"/>
  </r>
  <r>
    <x v="0"/>
    <x v="2"/>
    <x v="5"/>
    <x v="3"/>
    <x v="67"/>
    <n v="216732"/>
    <n v="113416"/>
    <x v="0"/>
    <n v="409635"/>
    <n v="214362"/>
  </r>
  <r>
    <x v="0"/>
    <x v="2"/>
    <x v="5"/>
    <x v="3"/>
    <x v="68"/>
    <n v="4207"/>
    <n v="2202"/>
    <x v="1"/>
    <n v="4147"/>
    <n v="2170"/>
  </r>
  <r>
    <x v="0"/>
    <x v="2"/>
    <x v="5"/>
    <x v="3"/>
    <x v="69"/>
    <n v="0"/>
    <n v="0"/>
    <x v="2"/>
    <n v="302865"/>
    <n v="158489"/>
  </r>
  <r>
    <x v="0"/>
    <x v="2"/>
    <x v="6"/>
    <x v="3"/>
    <x v="70"/>
    <n v="0"/>
    <n v="0"/>
    <x v="1"/>
    <n v="1556001"/>
    <n v="814255"/>
  </r>
  <r>
    <x v="0"/>
    <x v="2"/>
    <x v="6"/>
    <x v="3"/>
    <x v="71"/>
    <n v="9305"/>
    <n v="4869"/>
    <x v="0"/>
    <n v="39256"/>
    <n v="20543"/>
  </r>
  <r>
    <x v="0"/>
    <x v="2"/>
    <x v="6"/>
    <x v="3"/>
    <x v="72"/>
    <n v="0"/>
    <n v="0"/>
    <x v="2"/>
    <n v="900"/>
    <n v="471"/>
  </r>
  <r>
    <x v="0"/>
    <x v="2"/>
    <x v="6"/>
    <x v="3"/>
    <x v="73"/>
    <n v="0"/>
    <n v="0"/>
    <x v="1"/>
    <n v="181"/>
    <n v="95"/>
  </r>
  <r>
    <x v="0"/>
    <x v="2"/>
    <x v="6"/>
    <x v="3"/>
    <x v="74"/>
    <n v="11393"/>
    <n v="5962"/>
    <x v="0"/>
    <n v="18275"/>
    <n v="9563"/>
  </r>
  <r>
    <x v="0"/>
    <x v="2"/>
    <x v="6"/>
    <x v="3"/>
    <x v="75"/>
    <n v="3312"/>
    <n v="1733"/>
    <x v="1"/>
    <n v="832"/>
    <n v="435"/>
  </r>
  <r>
    <x v="0"/>
    <x v="2"/>
    <x v="7"/>
    <x v="3"/>
    <x v="76"/>
    <n v="0"/>
    <n v="0"/>
    <x v="1"/>
    <n v="128185"/>
    <n v="67079"/>
  </r>
  <r>
    <x v="0"/>
    <x v="2"/>
    <x v="7"/>
    <x v="3"/>
    <x v="77"/>
    <n v="2896"/>
    <n v="1515"/>
    <x v="0"/>
    <n v="6564"/>
    <n v="3435"/>
  </r>
  <r>
    <x v="0"/>
    <x v="2"/>
    <x v="7"/>
    <x v="3"/>
    <x v="78"/>
    <n v="0"/>
    <n v="0"/>
    <x v="2"/>
    <n v="12626"/>
    <n v="6607"/>
  </r>
  <r>
    <x v="0"/>
    <x v="2"/>
    <x v="7"/>
    <x v="3"/>
    <x v="79"/>
    <n v="0"/>
    <n v="0"/>
    <x v="1"/>
    <n v="4144"/>
    <n v="2169"/>
  </r>
  <r>
    <x v="0"/>
    <x v="2"/>
    <x v="7"/>
    <x v="3"/>
    <x v="80"/>
    <n v="0"/>
    <n v="0"/>
    <x v="2"/>
    <n v="174404"/>
    <n v="91266"/>
  </r>
  <r>
    <x v="0"/>
    <x v="2"/>
    <x v="7"/>
    <x v="3"/>
    <x v="81"/>
    <n v="8492"/>
    <n v="4444"/>
    <x v="0"/>
    <n v="14213"/>
    <n v="7438"/>
  </r>
  <r>
    <x v="0"/>
    <x v="2"/>
    <x v="7"/>
    <x v="3"/>
    <x v="82"/>
    <n v="8017"/>
    <n v="4195"/>
    <x v="1"/>
    <n v="7734"/>
    <n v="4047"/>
  </r>
  <r>
    <x v="0"/>
    <x v="2"/>
    <x v="8"/>
    <x v="3"/>
    <x v="83"/>
    <n v="3236"/>
    <n v="1693"/>
    <x v="0"/>
    <n v="3822"/>
    <n v="2000"/>
  </r>
  <r>
    <x v="0"/>
    <x v="2"/>
    <x v="8"/>
    <x v="3"/>
    <x v="84"/>
    <n v="0"/>
    <n v="0"/>
    <x v="2"/>
    <n v="7613"/>
    <n v="3984"/>
  </r>
  <r>
    <x v="0"/>
    <x v="2"/>
    <x v="8"/>
    <x v="3"/>
    <x v="85"/>
    <n v="0"/>
    <n v="0"/>
    <x v="1"/>
    <n v="159995"/>
    <n v="83726"/>
  </r>
  <r>
    <x v="0"/>
    <x v="2"/>
    <x v="8"/>
    <x v="3"/>
    <x v="86"/>
    <n v="0"/>
    <n v="0"/>
    <x v="1"/>
    <n v="0"/>
    <n v="0"/>
  </r>
  <r>
    <x v="0"/>
    <x v="2"/>
    <x v="8"/>
    <x v="3"/>
    <x v="87"/>
    <n v="8394"/>
    <n v="4393"/>
    <x v="0"/>
    <n v="11383"/>
    <n v="5957"/>
  </r>
  <r>
    <x v="0"/>
    <x v="2"/>
    <x v="8"/>
    <x v="3"/>
    <x v="88"/>
    <n v="1780"/>
    <n v="931"/>
    <x v="1"/>
    <n v="725"/>
    <n v="379"/>
  </r>
  <r>
    <x v="0"/>
    <x v="2"/>
    <x v="9"/>
    <x v="3"/>
    <x v="89"/>
    <n v="0"/>
    <n v="0"/>
    <x v="3"/>
    <n v="1230023"/>
    <n v="643671"/>
  </r>
  <r>
    <x v="0"/>
    <x v="2"/>
    <x v="9"/>
    <x v="3"/>
    <x v="90"/>
    <n v="44165"/>
    <n v="23112"/>
    <x v="4"/>
    <n v="175637"/>
    <n v="91911"/>
  </r>
  <r>
    <x v="0"/>
    <x v="2"/>
    <x v="9"/>
    <x v="3"/>
    <x v="91"/>
    <n v="0"/>
    <n v="0"/>
    <x v="0"/>
    <n v="0"/>
    <n v="0"/>
  </r>
  <r>
    <x v="0"/>
    <x v="3"/>
    <x v="10"/>
    <x v="10"/>
    <x v="92"/>
    <n v="28653"/>
    <n v="14994"/>
    <x v="0"/>
    <n v="35967"/>
    <n v="18822"/>
  </r>
  <r>
    <x v="0"/>
    <x v="3"/>
    <x v="10"/>
    <x v="10"/>
    <x v="93"/>
    <n v="9981"/>
    <n v="5223"/>
    <x v="1"/>
    <n v="10820"/>
    <n v="5662"/>
  </r>
  <r>
    <x v="0"/>
    <x v="3"/>
    <x v="10"/>
    <x v="11"/>
    <x v="94"/>
    <n v="46194"/>
    <n v="24173"/>
    <x v="0"/>
    <n v="305677"/>
    <n v="159961"/>
  </r>
  <r>
    <x v="0"/>
    <x v="3"/>
    <x v="10"/>
    <x v="11"/>
    <x v="95"/>
    <n v="25600"/>
    <n v="13396"/>
    <x v="0"/>
    <n v="341889"/>
    <n v="178911"/>
  </r>
  <r>
    <x v="0"/>
    <x v="3"/>
    <x v="10"/>
    <x v="11"/>
    <x v="96"/>
    <n v="1260"/>
    <n v="659"/>
    <x v="0"/>
    <n v="12652"/>
    <n v="6621"/>
  </r>
  <r>
    <x v="0"/>
    <x v="3"/>
    <x v="10"/>
    <x v="11"/>
    <x v="97"/>
    <n v="21528"/>
    <n v="11266"/>
    <x v="0"/>
    <n v="278193"/>
    <n v="145578"/>
  </r>
  <r>
    <x v="0"/>
    <x v="3"/>
    <x v="11"/>
    <x v="3"/>
    <x v="98"/>
    <n v="10545"/>
    <n v="5518"/>
    <x v="0"/>
    <n v="17730"/>
    <n v="9278"/>
  </r>
  <r>
    <x v="0"/>
    <x v="3"/>
    <x v="12"/>
    <x v="12"/>
    <x v="99"/>
    <n v="6116"/>
    <n v="0"/>
    <x v="0"/>
    <n v="29870"/>
    <n v="0"/>
  </r>
  <r>
    <x v="0"/>
    <x v="3"/>
    <x v="12"/>
    <x v="12"/>
    <x v="100"/>
    <n v="8248"/>
    <n v="495"/>
    <x v="0"/>
    <n v="8297"/>
    <n v="498"/>
  </r>
  <r>
    <x v="0"/>
    <x v="3"/>
    <x v="12"/>
    <x v="13"/>
    <x v="101"/>
    <n v="2184"/>
    <n v="0"/>
    <x v="0"/>
    <n v="2184"/>
    <n v="0"/>
  </r>
  <r>
    <x v="0"/>
    <x v="4"/>
    <x v="13"/>
    <x v="3"/>
    <x v="102"/>
    <n v="1315"/>
    <n v="688"/>
    <x v="0"/>
    <n v="3849"/>
    <n v="2014"/>
  </r>
  <r>
    <x v="0"/>
    <x v="4"/>
    <x v="13"/>
    <x v="3"/>
    <x v="103"/>
    <n v="0"/>
    <n v="0"/>
    <x v="2"/>
    <n v="0"/>
    <n v="0"/>
  </r>
  <r>
    <x v="0"/>
    <x v="4"/>
    <x v="13"/>
    <x v="3"/>
    <x v="104"/>
    <n v="0"/>
    <n v="0"/>
    <x v="0"/>
    <n v="0"/>
    <n v="0"/>
  </r>
  <r>
    <x v="0"/>
    <x v="4"/>
    <x v="13"/>
    <x v="3"/>
    <x v="105"/>
    <n v="0"/>
    <n v="0"/>
    <x v="1"/>
    <n v="0"/>
    <n v="0"/>
  </r>
  <r>
    <x v="0"/>
    <x v="4"/>
    <x v="13"/>
    <x v="3"/>
    <x v="106"/>
    <n v="0"/>
    <n v="0"/>
    <x v="2"/>
    <n v="0"/>
    <n v="0"/>
  </r>
  <r>
    <x v="0"/>
    <x v="4"/>
    <x v="14"/>
    <x v="14"/>
    <x v="107"/>
    <n v="2676"/>
    <n v="1400"/>
    <x v="0"/>
    <n v="7829"/>
    <n v="4097"/>
  </r>
  <r>
    <x v="0"/>
    <x v="4"/>
    <x v="14"/>
    <x v="14"/>
    <x v="108"/>
    <n v="2762"/>
    <n v="1445"/>
    <x v="2"/>
    <n v="3346"/>
    <n v="1751"/>
  </r>
  <r>
    <x v="0"/>
    <x v="4"/>
    <x v="14"/>
    <x v="14"/>
    <x v="109"/>
    <n v="6363"/>
    <n v="3330"/>
    <x v="0"/>
    <n v="13154"/>
    <n v="6883"/>
  </r>
  <r>
    <x v="0"/>
    <x v="4"/>
    <x v="14"/>
    <x v="14"/>
    <x v="110"/>
    <n v="0"/>
    <n v="0"/>
    <x v="2"/>
    <n v="5921"/>
    <n v="3098"/>
  </r>
  <r>
    <x v="0"/>
    <x v="4"/>
    <x v="14"/>
    <x v="14"/>
    <x v="111"/>
    <n v="4326"/>
    <n v="2264"/>
    <x v="1"/>
    <n v="4979"/>
    <n v="2606"/>
  </r>
  <r>
    <x v="0"/>
    <x v="4"/>
    <x v="15"/>
    <x v="3"/>
    <x v="112"/>
    <n v="0"/>
    <n v="0"/>
    <x v="2"/>
    <n v="0"/>
    <n v="0"/>
  </r>
  <r>
    <x v="0"/>
    <x v="4"/>
    <x v="15"/>
    <x v="3"/>
    <x v="113"/>
    <n v="0"/>
    <n v="0"/>
    <x v="2"/>
    <n v="0"/>
    <n v="0"/>
  </r>
  <r>
    <x v="0"/>
    <x v="4"/>
    <x v="15"/>
    <x v="3"/>
    <x v="114"/>
    <n v="576"/>
    <n v="301"/>
    <x v="0"/>
    <n v="852"/>
    <n v="446"/>
  </r>
  <r>
    <x v="0"/>
    <x v="4"/>
    <x v="15"/>
    <x v="3"/>
    <x v="115"/>
    <n v="174"/>
    <n v="91"/>
    <x v="2"/>
    <n v="174"/>
    <n v="91"/>
  </r>
  <r>
    <x v="0"/>
    <x v="4"/>
    <x v="15"/>
    <x v="3"/>
    <x v="116"/>
    <n v="31"/>
    <n v="16"/>
    <x v="0"/>
    <n v="183"/>
    <n v="96"/>
  </r>
  <r>
    <x v="0"/>
    <x v="4"/>
    <x v="15"/>
    <x v="3"/>
    <x v="117"/>
    <n v="0"/>
    <n v="0"/>
    <x v="1"/>
    <n v="0"/>
    <n v="0"/>
  </r>
  <r>
    <x v="0"/>
    <x v="4"/>
    <x v="15"/>
    <x v="3"/>
    <x v="118"/>
    <n v="0"/>
    <n v="0"/>
    <x v="2"/>
    <n v="0"/>
    <n v="0"/>
  </r>
  <r>
    <x v="0"/>
    <x v="4"/>
    <x v="15"/>
    <x v="3"/>
    <x v="119"/>
    <n v="0"/>
    <n v="0"/>
    <x v="2"/>
    <n v="0"/>
    <n v="0"/>
  </r>
  <r>
    <x v="1"/>
    <x v="0"/>
    <x v="16"/>
    <x v="3"/>
    <x v="120"/>
    <n v="0"/>
    <n v="0"/>
    <x v="0"/>
    <n v="0"/>
    <n v="0"/>
  </r>
  <r>
    <x v="1"/>
    <x v="0"/>
    <x v="16"/>
    <x v="3"/>
    <x v="121"/>
    <n v="925"/>
    <n v="14"/>
    <x v="0"/>
    <n v="625242"/>
    <n v="10260"/>
  </r>
  <r>
    <x v="1"/>
    <x v="0"/>
    <x v="17"/>
    <x v="3"/>
    <x v="122"/>
    <n v="2690"/>
    <n v="50"/>
    <x v="0"/>
    <n v="2028530"/>
    <n v="37764"/>
  </r>
  <r>
    <x v="1"/>
    <x v="0"/>
    <x v="17"/>
    <x v="3"/>
    <x v="123"/>
    <n v="258"/>
    <n v="1"/>
    <x v="0"/>
    <n v="247770"/>
    <n v="1848"/>
  </r>
  <r>
    <x v="1"/>
    <x v="0"/>
    <x v="18"/>
    <x v="3"/>
    <x v="124"/>
    <n v="109"/>
    <n v="109"/>
    <x v="0"/>
    <n v="49962"/>
    <n v="49962"/>
  </r>
  <r>
    <x v="1"/>
    <x v="0"/>
    <x v="18"/>
    <x v="3"/>
    <x v="125"/>
    <n v="343"/>
    <n v="343"/>
    <x v="0"/>
    <n v="155812"/>
    <n v="155740"/>
  </r>
  <r>
    <x v="1"/>
    <x v="0"/>
    <x v="18"/>
    <x v="3"/>
    <x v="126"/>
    <n v="275"/>
    <n v="275"/>
    <x v="0"/>
    <n v="94707"/>
    <n v="94707"/>
  </r>
  <r>
    <x v="1"/>
    <x v="0"/>
    <x v="18"/>
    <x v="3"/>
    <x v="127"/>
    <n v="407"/>
    <n v="407"/>
    <x v="0"/>
    <n v="137020"/>
    <n v="137020"/>
  </r>
  <r>
    <x v="1"/>
    <x v="0"/>
    <x v="0"/>
    <x v="0"/>
    <x v="0"/>
    <n v="36"/>
    <n v="36"/>
    <x v="0"/>
    <n v="6874"/>
    <n v="6874"/>
  </r>
  <r>
    <x v="1"/>
    <x v="0"/>
    <x v="0"/>
    <x v="1"/>
    <x v="3"/>
    <n v="142"/>
    <n v="90"/>
    <x v="0"/>
    <n v="10933"/>
    <n v="5616"/>
  </r>
  <r>
    <x v="1"/>
    <x v="0"/>
    <x v="0"/>
    <x v="2"/>
    <x v="7"/>
    <n v="132"/>
    <n v="28"/>
    <x v="0"/>
    <n v="4167"/>
    <n v="1454"/>
  </r>
  <r>
    <x v="1"/>
    <x v="0"/>
    <x v="0"/>
    <x v="2"/>
    <x v="10"/>
    <n v="310"/>
    <n v="0"/>
    <x v="0"/>
    <n v="930"/>
    <n v="0"/>
  </r>
  <r>
    <x v="1"/>
    <x v="0"/>
    <x v="2"/>
    <x v="4"/>
    <x v="14"/>
    <n v="46"/>
    <n v="0"/>
    <x v="0"/>
    <n v="2316"/>
    <n v="0"/>
  </r>
  <r>
    <x v="1"/>
    <x v="0"/>
    <x v="2"/>
    <x v="4"/>
    <x v="15"/>
    <n v="100"/>
    <n v="0"/>
    <x v="1"/>
    <n v="100"/>
    <n v="100"/>
  </r>
  <r>
    <x v="1"/>
    <x v="0"/>
    <x v="2"/>
    <x v="4"/>
    <x v="16"/>
    <n v="0"/>
    <n v="0"/>
    <x v="1"/>
    <n v="12771"/>
    <n v="12771"/>
  </r>
  <r>
    <x v="1"/>
    <x v="0"/>
    <x v="2"/>
    <x v="4"/>
    <x v="17"/>
    <n v="3217"/>
    <n v="0"/>
    <x v="0"/>
    <n v="6786"/>
    <n v="0"/>
  </r>
  <r>
    <x v="1"/>
    <x v="0"/>
    <x v="2"/>
    <x v="4"/>
    <x v="18"/>
    <n v="6908"/>
    <n v="0"/>
    <x v="1"/>
    <n v="6906"/>
    <n v="6792"/>
  </r>
  <r>
    <x v="1"/>
    <x v="0"/>
    <x v="2"/>
    <x v="4"/>
    <x v="19"/>
    <n v="100"/>
    <n v="0"/>
    <x v="2"/>
    <n v="100"/>
    <n v="100"/>
  </r>
  <r>
    <x v="1"/>
    <x v="0"/>
    <x v="2"/>
    <x v="4"/>
    <x v="20"/>
    <n v="3472"/>
    <n v="0"/>
    <x v="2"/>
    <n v="3644"/>
    <n v="3532"/>
  </r>
  <r>
    <x v="1"/>
    <x v="0"/>
    <x v="2"/>
    <x v="6"/>
    <x v="29"/>
    <n v="10"/>
    <n v="0"/>
    <x v="0"/>
    <n v="240"/>
    <n v="0"/>
  </r>
  <r>
    <x v="1"/>
    <x v="0"/>
    <x v="2"/>
    <x v="6"/>
    <x v="30"/>
    <n v="223"/>
    <n v="0"/>
    <x v="1"/>
    <n v="216"/>
    <n v="216"/>
  </r>
  <r>
    <x v="1"/>
    <x v="0"/>
    <x v="2"/>
    <x v="6"/>
    <x v="31"/>
    <n v="0"/>
    <n v="0"/>
    <x v="1"/>
    <n v="3627"/>
    <n v="3627"/>
  </r>
  <r>
    <x v="1"/>
    <x v="0"/>
    <x v="2"/>
    <x v="6"/>
    <x v="32"/>
    <n v="1718"/>
    <n v="0"/>
    <x v="0"/>
    <n v="2242"/>
    <n v="0"/>
  </r>
  <r>
    <x v="1"/>
    <x v="0"/>
    <x v="2"/>
    <x v="6"/>
    <x v="33"/>
    <n v="1355"/>
    <n v="116"/>
    <x v="1"/>
    <n v="1355"/>
    <n v="1355"/>
  </r>
  <r>
    <x v="1"/>
    <x v="0"/>
    <x v="2"/>
    <x v="6"/>
    <x v="34"/>
    <n v="519"/>
    <n v="0"/>
    <x v="2"/>
    <n v="519"/>
    <n v="519"/>
  </r>
  <r>
    <x v="1"/>
    <x v="0"/>
    <x v="2"/>
    <x v="6"/>
    <x v="35"/>
    <n v="3445"/>
    <n v="49"/>
    <x v="2"/>
    <n v="3446"/>
    <n v="3446"/>
  </r>
  <r>
    <x v="1"/>
    <x v="0"/>
    <x v="2"/>
    <x v="6"/>
    <x v="36"/>
    <n v="6170"/>
    <n v="0"/>
    <x v="2"/>
    <n v="6170"/>
    <n v="6170"/>
  </r>
  <r>
    <x v="1"/>
    <x v="1"/>
    <x v="3"/>
    <x v="3"/>
    <x v="37"/>
    <n v="0"/>
    <n v="0"/>
    <x v="0"/>
    <n v="0"/>
    <n v="0"/>
  </r>
  <r>
    <x v="1"/>
    <x v="1"/>
    <x v="3"/>
    <x v="3"/>
    <x v="38"/>
    <n v="743"/>
    <n v="347"/>
    <x v="2"/>
    <n v="1221"/>
    <n v="1063"/>
  </r>
  <r>
    <x v="1"/>
    <x v="1"/>
    <x v="3"/>
    <x v="3"/>
    <x v="40"/>
    <n v="6918"/>
    <n v="5950"/>
    <x v="0"/>
    <n v="20020"/>
    <n v="17174"/>
  </r>
  <r>
    <x v="1"/>
    <x v="1"/>
    <x v="3"/>
    <x v="3"/>
    <x v="41"/>
    <n v="0"/>
    <n v="0"/>
    <x v="2"/>
    <n v="77431"/>
    <n v="77431"/>
  </r>
  <r>
    <x v="1"/>
    <x v="1"/>
    <x v="3"/>
    <x v="3"/>
    <x v="43"/>
    <n v="0"/>
    <n v="0"/>
    <x v="2"/>
    <n v="4603"/>
    <n v="4603"/>
  </r>
  <r>
    <x v="1"/>
    <x v="1"/>
    <x v="3"/>
    <x v="3"/>
    <x v="42"/>
    <n v="0"/>
    <n v="0"/>
    <x v="1"/>
    <n v="0"/>
    <n v="7380"/>
  </r>
  <r>
    <x v="1"/>
    <x v="1"/>
    <x v="3"/>
    <x v="3"/>
    <x v="44"/>
    <n v="0"/>
    <n v="0"/>
    <x v="1"/>
    <n v="1420"/>
    <n v="1420"/>
  </r>
  <r>
    <x v="1"/>
    <x v="1"/>
    <x v="3"/>
    <x v="3"/>
    <x v="45"/>
    <n v="0"/>
    <n v="0"/>
    <x v="2"/>
    <n v="0"/>
    <n v="0"/>
  </r>
  <r>
    <x v="1"/>
    <x v="2"/>
    <x v="4"/>
    <x v="7"/>
    <x v="46"/>
    <n v="0"/>
    <n v="0"/>
    <x v="1"/>
    <n v="22338"/>
    <n v="1577"/>
  </r>
  <r>
    <x v="1"/>
    <x v="2"/>
    <x v="4"/>
    <x v="7"/>
    <x v="47"/>
    <n v="109"/>
    <n v="107"/>
    <x v="0"/>
    <n v="9965"/>
    <n v="9666"/>
  </r>
  <r>
    <x v="1"/>
    <x v="2"/>
    <x v="4"/>
    <x v="7"/>
    <x v="48"/>
    <n v="0"/>
    <n v="0"/>
    <x v="2"/>
    <n v="653"/>
    <n v="134"/>
  </r>
  <r>
    <x v="1"/>
    <x v="2"/>
    <x v="4"/>
    <x v="7"/>
    <x v="50"/>
    <n v="690"/>
    <n v="222"/>
    <x v="0"/>
    <n v="2612"/>
    <n v="1557"/>
  </r>
  <r>
    <x v="1"/>
    <x v="2"/>
    <x v="4"/>
    <x v="7"/>
    <x v="51"/>
    <n v="0"/>
    <n v="0"/>
    <x v="1"/>
    <n v="0"/>
    <n v="0"/>
  </r>
  <r>
    <x v="1"/>
    <x v="2"/>
    <x v="4"/>
    <x v="8"/>
    <x v="52"/>
    <n v="0"/>
    <n v="0"/>
    <x v="1"/>
    <n v="796146"/>
    <n v="18002"/>
  </r>
  <r>
    <x v="1"/>
    <x v="2"/>
    <x v="4"/>
    <x v="8"/>
    <x v="53"/>
    <n v="1413"/>
    <n v="191"/>
    <x v="0"/>
    <n v="67077"/>
    <n v="18010"/>
  </r>
  <r>
    <x v="1"/>
    <x v="2"/>
    <x v="4"/>
    <x v="8"/>
    <x v="54"/>
    <n v="0"/>
    <n v="0"/>
    <x v="2"/>
    <n v="10564"/>
    <n v="381"/>
  </r>
  <r>
    <x v="1"/>
    <x v="2"/>
    <x v="4"/>
    <x v="8"/>
    <x v="55"/>
    <n v="0"/>
    <n v="0"/>
    <x v="1"/>
    <n v="1724"/>
    <n v="0"/>
  </r>
  <r>
    <x v="1"/>
    <x v="2"/>
    <x v="4"/>
    <x v="8"/>
    <x v="56"/>
    <n v="1145"/>
    <n v="105"/>
    <x v="0"/>
    <n v="4841"/>
    <n v="947"/>
  </r>
  <r>
    <x v="1"/>
    <x v="2"/>
    <x v="4"/>
    <x v="8"/>
    <x v="57"/>
    <n v="320"/>
    <n v="0"/>
    <x v="1"/>
    <n v="320"/>
    <n v="0"/>
  </r>
  <r>
    <x v="1"/>
    <x v="2"/>
    <x v="4"/>
    <x v="9"/>
    <x v="58"/>
    <n v="0"/>
    <n v="0"/>
    <x v="1"/>
    <n v="208198"/>
    <n v="78669"/>
  </r>
  <r>
    <x v="1"/>
    <x v="2"/>
    <x v="4"/>
    <x v="9"/>
    <x v="59"/>
    <n v="667"/>
    <n v="93"/>
    <x v="0"/>
    <n v="57043"/>
    <n v="9171"/>
  </r>
  <r>
    <x v="1"/>
    <x v="2"/>
    <x v="4"/>
    <x v="9"/>
    <x v="60"/>
    <n v="0"/>
    <n v="0"/>
    <x v="2"/>
    <n v="13049"/>
    <n v="472"/>
  </r>
  <r>
    <x v="1"/>
    <x v="2"/>
    <x v="4"/>
    <x v="9"/>
    <x v="61"/>
    <n v="0"/>
    <n v="0"/>
    <x v="1"/>
    <n v="0"/>
    <n v="0"/>
  </r>
  <r>
    <x v="1"/>
    <x v="2"/>
    <x v="4"/>
    <x v="9"/>
    <x v="62"/>
    <n v="642"/>
    <n v="42"/>
    <x v="0"/>
    <n v="3320"/>
    <n v="270"/>
  </r>
  <r>
    <x v="1"/>
    <x v="2"/>
    <x v="4"/>
    <x v="9"/>
    <x v="63"/>
    <n v="7201"/>
    <n v="618"/>
    <x v="1"/>
    <n v="7201"/>
    <n v="618"/>
  </r>
  <r>
    <x v="1"/>
    <x v="2"/>
    <x v="5"/>
    <x v="3"/>
    <x v="64"/>
    <n v="290"/>
    <n v="44"/>
    <x v="0"/>
    <n v="15271"/>
    <n v="1859"/>
  </r>
  <r>
    <x v="1"/>
    <x v="2"/>
    <x v="5"/>
    <x v="3"/>
    <x v="65"/>
    <n v="0"/>
    <n v="0"/>
    <x v="2"/>
    <n v="358"/>
    <n v="358"/>
  </r>
  <r>
    <x v="1"/>
    <x v="2"/>
    <x v="5"/>
    <x v="3"/>
    <x v="66"/>
    <n v="0"/>
    <n v="0"/>
    <x v="1"/>
    <n v="95874"/>
    <n v="95850"/>
  </r>
  <r>
    <x v="1"/>
    <x v="2"/>
    <x v="5"/>
    <x v="3"/>
    <x v="67"/>
    <n v="1318"/>
    <n v="71"/>
    <x v="0"/>
    <n v="5069"/>
    <n v="292"/>
  </r>
  <r>
    <x v="1"/>
    <x v="2"/>
    <x v="5"/>
    <x v="3"/>
    <x v="68"/>
    <n v="1795"/>
    <n v="0"/>
    <x v="1"/>
    <n v="1795"/>
    <n v="1795"/>
  </r>
  <r>
    <x v="1"/>
    <x v="2"/>
    <x v="5"/>
    <x v="3"/>
    <x v="69"/>
    <n v="0"/>
    <n v="0"/>
    <x v="2"/>
    <n v="15576"/>
    <n v="15576"/>
  </r>
  <r>
    <x v="1"/>
    <x v="2"/>
    <x v="6"/>
    <x v="3"/>
    <x v="70"/>
    <n v="0"/>
    <n v="0"/>
    <x v="1"/>
    <n v="378364"/>
    <n v="139013"/>
  </r>
  <r>
    <x v="1"/>
    <x v="2"/>
    <x v="6"/>
    <x v="3"/>
    <x v="71"/>
    <n v="1553"/>
    <n v="282"/>
    <x v="0"/>
    <n v="81971"/>
    <n v="14514"/>
  </r>
  <r>
    <x v="1"/>
    <x v="2"/>
    <x v="6"/>
    <x v="3"/>
    <x v="72"/>
    <n v="0"/>
    <n v="0"/>
    <x v="2"/>
    <n v="3853"/>
    <n v="392"/>
  </r>
  <r>
    <x v="1"/>
    <x v="2"/>
    <x v="6"/>
    <x v="3"/>
    <x v="73"/>
    <n v="0"/>
    <n v="0"/>
    <x v="1"/>
    <n v="28670"/>
    <n v="0"/>
  </r>
  <r>
    <x v="1"/>
    <x v="2"/>
    <x v="6"/>
    <x v="3"/>
    <x v="74"/>
    <n v="844"/>
    <n v="109"/>
    <x v="0"/>
    <n v="6605"/>
    <n v="759"/>
  </r>
  <r>
    <x v="1"/>
    <x v="2"/>
    <x v="6"/>
    <x v="3"/>
    <x v="75"/>
    <n v="701"/>
    <n v="17"/>
    <x v="1"/>
    <n v="701"/>
    <n v="17"/>
  </r>
  <r>
    <x v="1"/>
    <x v="2"/>
    <x v="7"/>
    <x v="3"/>
    <x v="76"/>
    <n v="0"/>
    <n v="0"/>
    <x v="1"/>
    <n v="30075"/>
    <n v="29932"/>
  </r>
  <r>
    <x v="1"/>
    <x v="2"/>
    <x v="7"/>
    <x v="3"/>
    <x v="77"/>
    <n v="230"/>
    <n v="87"/>
    <x v="0"/>
    <n v="7069"/>
    <n v="3295"/>
  </r>
  <r>
    <x v="1"/>
    <x v="2"/>
    <x v="7"/>
    <x v="3"/>
    <x v="78"/>
    <n v="0"/>
    <n v="0"/>
    <x v="2"/>
    <n v="20943"/>
    <n v="20943"/>
  </r>
  <r>
    <x v="1"/>
    <x v="2"/>
    <x v="7"/>
    <x v="3"/>
    <x v="79"/>
    <n v="0"/>
    <n v="0"/>
    <x v="1"/>
    <n v="0"/>
    <n v="0"/>
  </r>
  <r>
    <x v="1"/>
    <x v="2"/>
    <x v="7"/>
    <x v="3"/>
    <x v="80"/>
    <n v="0"/>
    <n v="0"/>
    <x v="2"/>
    <n v="0"/>
    <n v="269"/>
  </r>
  <r>
    <x v="1"/>
    <x v="2"/>
    <x v="7"/>
    <x v="3"/>
    <x v="81"/>
    <n v="1309"/>
    <n v="106"/>
    <x v="0"/>
    <n v="4946"/>
    <n v="504"/>
  </r>
  <r>
    <x v="1"/>
    <x v="2"/>
    <x v="7"/>
    <x v="3"/>
    <x v="82"/>
    <n v="9123"/>
    <n v="9123"/>
    <x v="1"/>
    <n v="9123"/>
    <n v="9123"/>
  </r>
  <r>
    <x v="1"/>
    <x v="2"/>
    <x v="8"/>
    <x v="3"/>
    <x v="83"/>
    <n v="302"/>
    <n v="252"/>
    <x v="0"/>
    <n v="10060"/>
    <n v="8006"/>
  </r>
  <r>
    <x v="1"/>
    <x v="2"/>
    <x v="8"/>
    <x v="3"/>
    <x v="84"/>
    <n v="0"/>
    <n v="0"/>
    <x v="2"/>
    <n v="21455"/>
    <n v="21455"/>
  </r>
  <r>
    <x v="1"/>
    <x v="2"/>
    <x v="8"/>
    <x v="3"/>
    <x v="85"/>
    <n v="0"/>
    <n v="0"/>
    <x v="1"/>
    <n v="60217"/>
    <n v="60217"/>
  </r>
  <r>
    <x v="1"/>
    <x v="2"/>
    <x v="8"/>
    <x v="3"/>
    <x v="86"/>
    <n v="0"/>
    <n v="0"/>
    <x v="1"/>
    <n v="2965"/>
    <n v="2965"/>
  </r>
  <r>
    <x v="1"/>
    <x v="2"/>
    <x v="8"/>
    <x v="3"/>
    <x v="87"/>
    <n v="313"/>
    <n v="190"/>
    <x v="0"/>
    <n v="2661"/>
    <n v="1235"/>
  </r>
  <r>
    <x v="1"/>
    <x v="2"/>
    <x v="8"/>
    <x v="3"/>
    <x v="88"/>
    <n v="118"/>
    <n v="118"/>
    <x v="1"/>
    <n v="118"/>
    <n v="83"/>
  </r>
  <r>
    <x v="1"/>
    <x v="2"/>
    <x v="9"/>
    <x v="3"/>
    <x v="89"/>
    <n v="0"/>
    <n v="0"/>
    <x v="3"/>
    <n v="111778"/>
    <n v="111778"/>
  </r>
  <r>
    <x v="1"/>
    <x v="2"/>
    <x v="9"/>
    <x v="3"/>
    <x v="90"/>
    <n v="6609"/>
    <n v="6609"/>
    <x v="4"/>
    <n v="31933"/>
    <n v="31933"/>
  </r>
  <r>
    <x v="1"/>
    <x v="2"/>
    <x v="9"/>
    <x v="3"/>
    <x v="91"/>
    <n v="3179"/>
    <n v="3179"/>
    <x v="0"/>
    <n v="6602"/>
    <n v="6602"/>
  </r>
  <r>
    <x v="1"/>
    <x v="3"/>
    <x v="10"/>
    <x v="10"/>
    <x v="92"/>
    <n v="116"/>
    <n v="0"/>
    <x v="0"/>
    <n v="103"/>
    <n v="0"/>
  </r>
  <r>
    <x v="1"/>
    <x v="3"/>
    <x v="10"/>
    <x v="11"/>
    <x v="94"/>
    <n v="1002"/>
    <n v="19"/>
    <x v="0"/>
    <n v="46564"/>
    <n v="589"/>
  </r>
  <r>
    <x v="1"/>
    <x v="3"/>
    <x v="10"/>
    <x v="11"/>
    <x v="95"/>
    <n v="6037"/>
    <n v="21"/>
    <x v="0"/>
    <n v="230459"/>
    <n v="78"/>
  </r>
  <r>
    <x v="1"/>
    <x v="3"/>
    <x v="10"/>
    <x v="11"/>
    <x v="96"/>
    <n v="119"/>
    <n v="1"/>
    <x v="0"/>
    <n v="2854"/>
    <n v="0"/>
  </r>
  <r>
    <x v="1"/>
    <x v="3"/>
    <x v="11"/>
    <x v="3"/>
    <x v="98"/>
    <n v="2566"/>
    <n v="0"/>
    <x v="0"/>
    <n v="12641"/>
    <n v="0"/>
  </r>
  <r>
    <x v="1"/>
    <x v="3"/>
    <x v="12"/>
    <x v="12"/>
    <x v="99"/>
    <n v="3004"/>
    <n v="0"/>
    <x v="0"/>
    <n v="10124"/>
    <n v="0"/>
  </r>
  <r>
    <x v="1"/>
    <x v="3"/>
    <x v="12"/>
    <x v="12"/>
    <x v="100"/>
    <n v="1059"/>
    <n v="0"/>
    <x v="0"/>
    <n v="1059"/>
    <n v="0"/>
  </r>
  <r>
    <x v="1"/>
    <x v="3"/>
    <x v="12"/>
    <x v="13"/>
    <x v="101"/>
    <n v="13920"/>
    <n v="20"/>
    <x v="0"/>
    <n v="13920"/>
    <n v="463"/>
  </r>
  <r>
    <x v="1"/>
    <x v="4"/>
    <x v="13"/>
    <x v="3"/>
    <x v="103"/>
    <n v="1356"/>
    <n v="1356"/>
    <x v="2"/>
    <n v="1356"/>
    <n v="1356"/>
  </r>
  <r>
    <x v="1"/>
    <x v="4"/>
    <x v="13"/>
    <x v="3"/>
    <x v="104"/>
    <n v="191"/>
    <n v="191"/>
    <x v="0"/>
    <n v="449"/>
    <n v="449"/>
  </r>
  <r>
    <x v="1"/>
    <x v="4"/>
    <x v="13"/>
    <x v="3"/>
    <x v="105"/>
    <n v="52"/>
    <n v="52"/>
    <x v="1"/>
    <n v="52"/>
    <n v="52"/>
  </r>
  <r>
    <x v="1"/>
    <x v="4"/>
    <x v="13"/>
    <x v="3"/>
    <x v="106"/>
    <n v="0"/>
    <n v="0"/>
    <x v="2"/>
    <n v="194"/>
    <n v="194"/>
  </r>
  <r>
    <x v="1"/>
    <x v="4"/>
    <x v="14"/>
    <x v="14"/>
    <x v="108"/>
    <n v="777"/>
    <n v="407"/>
    <x v="2"/>
    <n v="777"/>
    <n v="407"/>
  </r>
  <r>
    <x v="1"/>
    <x v="4"/>
    <x v="14"/>
    <x v="14"/>
    <x v="109"/>
    <n v="706"/>
    <n v="222"/>
    <x v="0"/>
    <n v="2125"/>
    <n v="806"/>
  </r>
  <r>
    <x v="1"/>
    <x v="4"/>
    <x v="14"/>
    <x v="14"/>
    <x v="110"/>
    <n v="0"/>
    <n v="0"/>
    <x v="2"/>
    <n v="2082"/>
    <n v="594"/>
  </r>
  <r>
    <x v="1"/>
    <x v="4"/>
    <x v="14"/>
    <x v="14"/>
    <x v="111"/>
    <n v="1111"/>
    <n v="244"/>
    <x v="1"/>
    <n v="1111"/>
    <n v="244"/>
  </r>
  <r>
    <x v="1"/>
    <x v="4"/>
    <x v="15"/>
    <x v="3"/>
    <x v="112"/>
    <n v="0"/>
    <n v="0"/>
    <x v="2"/>
    <n v="746"/>
    <n v="706"/>
  </r>
  <r>
    <x v="1"/>
    <x v="4"/>
    <x v="15"/>
    <x v="3"/>
    <x v="113"/>
    <n v="0"/>
    <n v="0"/>
    <x v="2"/>
    <n v="1274"/>
    <n v="997"/>
  </r>
  <r>
    <x v="1"/>
    <x v="4"/>
    <x v="15"/>
    <x v="3"/>
    <x v="114"/>
    <n v="169"/>
    <n v="0"/>
    <x v="0"/>
    <n v="12753"/>
    <n v="0"/>
  </r>
  <r>
    <x v="1"/>
    <x v="4"/>
    <x v="15"/>
    <x v="3"/>
    <x v="115"/>
    <n v="16658"/>
    <n v="11970"/>
    <x v="2"/>
    <n v="17918"/>
    <n v="14400"/>
  </r>
  <r>
    <x v="1"/>
    <x v="4"/>
    <x v="15"/>
    <x v="3"/>
    <x v="116"/>
    <n v="5660"/>
    <n v="4419"/>
    <x v="0"/>
    <n v="18923"/>
    <n v="15784"/>
  </r>
  <r>
    <x v="1"/>
    <x v="4"/>
    <x v="15"/>
    <x v="3"/>
    <x v="117"/>
    <n v="6547"/>
    <n v="4063"/>
    <x v="1"/>
    <n v="6545"/>
    <n v="4314"/>
  </r>
  <r>
    <x v="1"/>
    <x v="4"/>
    <x v="15"/>
    <x v="3"/>
    <x v="118"/>
    <n v="0"/>
    <n v="0"/>
    <x v="2"/>
    <n v="36594"/>
    <n v="26758"/>
  </r>
  <r>
    <x v="1"/>
    <x v="4"/>
    <x v="15"/>
    <x v="3"/>
    <x v="119"/>
    <n v="0"/>
    <n v="0"/>
    <x v="2"/>
    <n v="104"/>
    <n v="98"/>
  </r>
  <r>
    <x v="2"/>
    <x v="0"/>
    <x v="16"/>
    <x v="3"/>
    <x v="120"/>
    <n v="14"/>
    <n v="0"/>
    <x v="0"/>
    <n v="10089"/>
    <n v="0"/>
  </r>
  <r>
    <x v="2"/>
    <x v="0"/>
    <x v="16"/>
    <x v="3"/>
    <x v="121"/>
    <n v="38"/>
    <n v="0"/>
    <x v="0"/>
    <n v="27279"/>
    <n v="0"/>
  </r>
  <r>
    <x v="2"/>
    <x v="0"/>
    <x v="17"/>
    <x v="3"/>
    <x v="122"/>
    <n v="176"/>
    <n v="0"/>
    <x v="0"/>
    <n v="128336"/>
    <n v="0"/>
  </r>
  <r>
    <x v="2"/>
    <x v="0"/>
    <x v="18"/>
    <x v="3"/>
    <x v="125"/>
    <n v="206"/>
    <n v="206"/>
    <x v="0"/>
    <n v="102738"/>
    <n v="102738"/>
  </r>
  <r>
    <x v="2"/>
    <x v="0"/>
    <x v="18"/>
    <x v="3"/>
    <x v="126"/>
    <n v="93"/>
    <n v="93"/>
    <x v="0"/>
    <n v="61026"/>
    <n v="61026"/>
  </r>
  <r>
    <x v="2"/>
    <x v="0"/>
    <x v="0"/>
    <x v="0"/>
    <x v="0"/>
    <n v="168"/>
    <n v="168"/>
    <x v="0"/>
    <n v="87635"/>
    <n v="87635"/>
  </r>
  <r>
    <x v="2"/>
    <x v="0"/>
    <x v="0"/>
    <x v="1"/>
    <x v="3"/>
    <n v="253"/>
    <n v="0"/>
    <x v="0"/>
    <n v="3992"/>
    <n v="0"/>
  </r>
  <r>
    <x v="2"/>
    <x v="0"/>
    <x v="0"/>
    <x v="2"/>
    <x v="8"/>
    <n v="4637"/>
    <n v="0"/>
    <x v="0"/>
    <n v="5947"/>
    <n v="0"/>
  </r>
  <r>
    <x v="2"/>
    <x v="1"/>
    <x v="3"/>
    <x v="3"/>
    <x v="38"/>
    <n v="3843"/>
    <n v="2184"/>
    <x v="2"/>
    <n v="3073"/>
    <n v="3072"/>
  </r>
  <r>
    <x v="2"/>
    <x v="1"/>
    <x v="3"/>
    <x v="3"/>
    <x v="40"/>
    <n v="5300"/>
    <n v="1472"/>
    <x v="0"/>
    <n v="9089"/>
    <n v="6578"/>
  </r>
  <r>
    <x v="2"/>
    <x v="1"/>
    <x v="3"/>
    <x v="3"/>
    <x v="41"/>
    <n v="0"/>
    <n v="0"/>
    <x v="2"/>
    <n v="7638"/>
    <n v="3608"/>
  </r>
  <r>
    <x v="2"/>
    <x v="1"/>
    <x v="3"/>
    <x v="3"/>
    <x v="42"/>
    <n v="0"/>
    <n v="0"/>
    <x v="1"/>
    <n v="2968"/>
    <n v="1171"/>
  </r>
  <r>
    <x v="2"/>
    <x v="1"/>
    <x v="3"/>
    <x v="3"/>
    <x v="43"/>
    <n v="0"/>
    <n v="0"/>
    <x v="2"/>
    <n v="5917"/>
    <n v="5414"/>
  </r>
  <r>
    <x v="2"/>
    <x v="1"/>
    <x v="3"/>
    <x v="3"/>
    <x v="45"/>
    <n v="8611"/>
    <n v="2364"/>
    <x v="2"/>
    <n v="8233"/>
    <n v="6728"/>
  </r>
  <r>
    <x v="2"/>
    <x v="2"/>
    <x v="4"/>
    <x v="7"/>
    <x v="46"/>
    <n v="0"/>
    <n v="0"/>
    <x v="1"/>
    <n v="4610"/>
    <n v="97"/>
  </r>
  <r>
    <x v="2"/>
    <x v="2"/>
    <x v="4"/>
    <x v="7"/>
    <x v="47"/>
    <n v="180"/>
    <n v="125"/>
    <x v="0"/>
    <n v="5293"/>
    <n v="3793"/>
  </r>
  <r>
    <x v="2"/>
    <x v="2"/>
    <x v="4"/>
    <x v="8"/>
    <x v="52"/>
    <n v="0"/>
    <n v="0"/>
    <x v="1"/>
    <n v="2850"/>
    <n v="0"/>
  </r>
  <r>
    <x v="2"/>
    <x v="2"/>
    <x v="4"/>
    <x v="8"/>
    <x v="53"/>
    <n v="77"/>
    <n v="77"/>
    <x v="0"/>
    <n v="3075"/>
    <n v="3075"/>
  </r>
  <r>
    <x v="2"/>
    <x v="2"/>
    <x v="4"/>
    <x v="8"/>
    <x v="56"/>
    <n v="30"/>
    <n v="0"/>
    <x v="0"/>
    <n v="150"/>
    <n v="0"/>
  </r>
  <r>
    <x v="2"/>
    <x v="2"/>
    <x v="4"/>
    <x v="9"/>
    <x v="58"/>
    <n v="0"/>
    <n v="0"/>
    <x v="1"/>
    <n v="7670"/>
    <n v="0"/>
  </r>
  <r>
    <x v="2"/>
    <x v="2"/>
    <x v="4"/>
    <x v="9"/>
    <x v="59"/>
    <n v="165"/>
    <n v="165"/>
    <x v="0"/>
    <n v="5204"/>
    <n v="5204"/>
  </r>
  <r>
    <x v="2"/>
    <x v="2"/>
    <x v="4"/>
    <x v="9"/>
    <x v="60"/>
    <n v="0"/>
    <n v="0"/>
    <x v="2"/>
    <n v="600"/>
    <n v="0"/>
  </r>
  <r>
    <x v="2"/>
    <x v="2"/>
    <x v="4"/>
    <x v="9"/>
    <x v="62"/>
    <n v="15"/>
    <n v="0"/>
    <x v="0"/>
    <n v="60"/>
    <n v="0"/>
  </r>
  <r>
    <x v="2"/>
    <x v="2"/>
    <x v="5"/>
    <x v="3"/>
    <x v="64"/>
    <n v="1369"/>
    <n v="1349"/>
    <x v="0"/>
    <n v="16175"/>
    <n v="15935"/>
  </r>
  <r>
    <x v="2"/>
    <x v="2"/>
    <x v="5"/>
    <x v="3"/>
    <x v="66"/>
    <n v="0"/>
    <n v="0"/>
    <x v="1"/>
    <n v="4444"/>
    <n v="229"/>
  </r>
  <r>
    <x v="2"/>
    <x v="2"/>
    <x v="5"/>
    <x v="3"/>
    <x v="67"/>
    <n v="1224"/>
    <n v="254"/>
    <x v="0"/>
    <n v="5137"/>
    <n v="1612"/>
  </r>
  <r>
    <x v="2"/>
    <x v="2"/>
    <x v="5"/>
    <x v="3"/>
    <x v="69"/>
    <n v="0"/>
    <n v="0"/>
    <x v="2"/>
    <n v="4437"/>
    <n v="229"/>
  </r>
  <r>
    <x v="2"/>
    <x v="2"/>
    <x v="6"/>
    <x v="3"/>
    <x v="70"/>
    <n v="0"/>
    <n v="0"/>
    <x v="1"/>
    <n v="38037"/>
    <n v="0"/>
  </r>
  <r>
    <x v="2"/>
    <x v="2"/>
    <x v="6"/>
    <x v="3"/>
    <x v="71"/>
    <n v="1201"/>
    <n v="913"/>
    <x v="0"/>
    <n v="20088"/>
    <n v="14327"/>
  </r>
  <r>
    <x v="2"/>
    <x v="2"/>
    <x v="6"/>
    <x v="3"/>
    <x v="72"/>
    <n v="0"/>
    <n v="0"/>
    <x v="2"/>
    <n v="0"/>
    <n v="0"/>
  </r>
  <r>
    <x v="2"/>
    <x v="2"/>
    <x v="6"/>
    <x v="3"/>
    <x v="74"/>
    <n v="464"/>
    <n v="0"/>
    <x v="0"/>
    <n v="2742"/>
    <n v="0"/>
  </r>
  <r>
    <x v="2"/>
    <x v="2"/>
    <x v="6"/>
    <x v="3"/>
    <x v="75"/>
    <n v="332"/>
    <n v="0"/>
    <x v="1"/>
    <n v="332"/>
    <n v="0"/>
  </r>
  <r>
    <x v="2"/>
    <x v="2"/>
    <x v="7"/>
    <x v="3"/>
    <x v="76"/>
    <n v="0"/>
    <n v="0"/>
    <x v="1"/>
    <n v="10303"/>
    <n v="3605"/>
  </r>
  <r>
    <x v="2"/>
    <x v="2"/>
    <x v="7"/>
    <x v="3"/>
    <x v="77"/>
    <n v="107"/>
    <n v="34"/>
    <x v="0"/>
    <n v="7954"/>
    <n v="340"/>
  </r>
  <r>
    <x v="2"/>
    <x v="2"/>
    <x v="7"/>
    <x v="3"/>
    <x v="78"/>
    <n v="0"/>
    <n v="0"/>
    <x v="2"/>
    <n v="257"/>
    <n v="0"/>
  </r>
  <r>
    <x v="2"/>
    <x v="2"/>
    <x v="7"/>
    <x v="3"/>
    <x v="80"/>
    <n v="0"/>
    <n v="0"/>
    <x v="2"/>
    <n v="5522"/>
    <n v="1946"/>
  </r>
  <r>
    <x v="2"/>
    <x v="2"/>
    <x v="7"/>
    <x v="3"/>
    <x v="81"/>
    <n v="8553"/>
    <n v="3159"/>
    <x v="0"/>
    <n v="9068"/>
    <n v="3029"/>
  </r>
  <r>
    <x v="2"/>
    <x v="2"/>
    <x v="8"/>
    <x v="3"/>
    <x v="83"/>
    <n v="15"/>
    <n v="15"/>
    <x v="0"/>
    <n v="5700"/>
    <n v="5700"/>
  </r>
  <r>
    <x v="2"/>
    <x v="2"/>
    <x v="8"/>
    <x v="3"/>
    <x v="85"/>
    <n v="0"/>
    <n v="0"/>
    <x v="1"/>
    <n v="9764"/>
    <n v="0"/>
  </r>
  <r>
    <x v="2"/>
    <x v="2"/>
    <x v="8"/>
    <x v="3"/>
    <x v="87"/>
    <n v="60"/>
    <n v="0"/>
    <x v="0"/>
    <n v="460"/>
    <n v="0"/>
  </r>
  <r>
    <x v="2"/>
    <x v="3"/>
    <x v="10"/>
    <x v="10"/>
    <x v="92"/>
    <n v="17574"/>
    <n v="1343"/>
    <x v="0"/>
    <n v="23558"/>
    <n v="23322"/>
  </r>
  <r>
    <x v="2"/>
    <x v="3"/>
    <x v="10"/>
    <x v="10"/>
    <x v="93"/>
    <n v="4381"/>
    <n v="1033"/>
    <x v="1"/>
    <n v="3904"/>
    <n v="3875"/>
  </r>
  <r>
    <x v="2"/>
    <x v="3"/>
    <x v="10"/>
    <x v="11"/>
    <x v="94"/>
    <n v="80"/>
    <n v="80"/>
    <x v="0"/>
    <n v="11066"/>
    <n v="11066"/>
  </r>
  <r>
    <x v="2"/>
    <x v="3"/>
    <x v="10"/>
    <x v="11"/>
    <x v="95"/>
    <n v="151"/>
    <n v="39"/>
    <x v="0"/>
    <n v="6115"/>
    <n v="2531"/>
  </r>
  <r>
    <x v="2"/>
    <x v="3"/>
    <x v="10"/>
    <x v="11"/>
    <x v="97"/>
    <n v="407"/>
    <n v="406"/>
    <x v="0"/>
    <n v="54462"/>
    <n v="54462"/>
  </r>
  <r>
    <x v="2"/>
    <x v="3"/>
    <x v="11"/>
    <x v="3"/>
    <x v="98"/>
    <n v="432"/>
    <n v="382"/>
    <x v="0"/>
    <n v="1521"/>
    <n v="1296"/>
  </r>
  <r>
    <x v="2"/>
    <x v="3"/>
    <x v="12"/>
    <x v="12"/>
    <x v="99"/>
    <n v="118"/>
    <n v="0"/>
    <x v="0"/>
    <n v="509"/>
    <n v="0"/>
  </r>
  <r>
    <x v="2"/>
    <x v="3"/>
    <x v="12"/>
    <x v="12"/>
    <x v="100"/>
    <n v="1087"/>
    <n v="825"/>
    <x v="0"/>
    <n v="981"/>
    <n v="719"/>
  </r>
  <r>
    <x v="2"/>
    <x v="4"/>
    <x v="15"/>
    <x v="3"/>
    <x v="113"/>
    <n v="0"/>
    <n v="0"/>
    <x v="2"/>
    <n v="1172"/>
    <n v="1053"/>
  </r>
  <r>
    <x v="2"/>
    <x v="4"/>
    <x v="15"/>
    <x v="3"/>
    <x v="114"/>
    <n v="167"/>
    <n v="122"/>
    <x v="0"/>
    <n v="11882"/>
    <n v="8534"/>
  </r>
  <r>
    <x v="2"/>
    <x v="4"/>
    <x v="15"/>
    <x v="3"/>
    <x v="115"/>
    <n v="1875"/>
    <n v="402"/>
    <x v="2"/>
    <n v="1600"/>
    <n v="471"/>
  </r>
  <r>
    <x v="2"/>
    <x v="4"/>
    <x v="15"/>
    <x v="3"/>
    <x v="116"/>
    <n v="8788"/>
    <n v="392"/>
    <x v="0"/>
    <n v="15895"/>
    <n v="11905"/>
  </r>
  <r>
    <x v="2"/>
    <x v="4"/>
    <x v="15"/>
    <x v="3"/>
    <x v="118"/>
    <n v="0"/>
    <n v="0"/>
    <x v="2"/>
    <n v="7113"/>
    <n v="5704"/>
  </r>
  <r>
    <x v="3"/>
    <x v="0"/>
    <x v="16"/>
    <x v="3"/>
    <x v="120"/>
    <n v="85"/>
    <n v="85"/>
    <x v="0"/>
    <n v="58926"/>
    <n v="58926"/>
  </r>
  <r>
    <x v="3"/>
    <x v="0"/>
    <x v="16"/>
    <x v="3"/>
    <x v="121"/>
    <n v="234"/>
    <n v="234"/>
    <x v="0"/>
    <n v="157130"/>
    <n v="157130"/>
  </r>
  <r>
    <x v="3"/>
    <x v="0"/>
    <x v="18"/>
    <x v="3"/>
    <x v="124"/>
    <n v="12"/>
    <n v="12"/>
    <x v="0"/>
    <n v="6012"/>
    <n v="6012"/>
  </r>
  <r>
    <x v="3"/>
    <x v="0"/>
    <x v="18"/>
    <x v="3"/>
    <x v="125"/>
    <n v="48"/>
    <n v="48"/>
    <x v="0"/>
    <n v="24728"/>
    <n v="24728"/>
  </r>
  <r>
    <x v="3"/>
    <x v="0"/>
    <x v="18"/>
    <x v="3"/>
    <x v="127"/>
    <n v="41"/>
    <n v="41"/>
    <x v="0"/>
    <n v="14634"/>
    <n v="14634"/>
  </r>
  <r>
    <x v="3"/>
    <x v="0"/>
    <x v="0"/>
    <x v="0"/>
    <x v="0"/>
    <n v="47"/>
    <n v="47"/>
    <x v="0"/>
    <n v="35124"/>
    <n v="35124"/>
  </r>
  <r>
    <x v="3"/>
    <x v="0"/>
    <x v="0"/>
    <x v="1"/>
    <x v="3"/>
    <n v="239"/>
    <n v="239"/>
    <x v="0"/>
    <n v="125162"/>
    <n v="125162"/>
  </r>
  <r>
    <x v="3"/>
    <x v="0"/>
    <x v="1"/>
    <x v="3"/>
    <x v="11"/>
    <n v="791"/>
    <n v="791"/>
    <x v="0"/>
    <n v="15984"/>
    <n v="15984"/>
  </r>
  <r>
    <x v="3"/>
    <x v="1"/>
    <x v="3"/>
    <x v="3"/>
    <x v="37"/>
    <n v="171"/>
    <n v="0"/>
    <x v="0"/>
    <n v="2752"/>
    <n v="0"/>
  </r>
  <r>
    <x v="3"/>
    <x v="1"/>
    <x v="3"/>
    <x v="3"/>
    <x v="40"/>
    <n v="460"/>
    <n v="0"/>
    <x v="0"/>
    <n v="1102"/>
    <n v="0"/>
  </r>
  <r>
    <x v="3"/>
    <x v="1"/>
    <x v="3"/>
    <x v="3"/>
    <x v="41"/>
    <n v="0"/>
    <n v="0"/>
    <x v="2"/>
    <n v="5463"/>
    <n v="0"/>
  </r>
  <r>
    <x v="3"/>
    <x v="2"/>
    <x v="4"/>
    <x v="8"/>
    <x v="52"/>
    <n v="0"/>
    <n v="0"/>
    <x v="1"/>
    <n v="53213"/>
    <n v="0"/>
  </r>
  <r>
    <x v="3"/>
    <x v="2"/>
    <x v="4"/>
    <x v="9"/>
    <x v="58"/>
    <n v="0"/>
    <n v="0"/>
    <x v="1"/>
    <n v="6180"/>
    <n v="0"/>
  </r>
  <r>
    <x v="3"/>
    <x v="2"/>
    <x v="5"/>
    <x v="3"/>
    <x v="66"/>
    <n v="0"/>
    <n v="0"/>
    <x v="1"/>
    <n v="7854"/>
    <n v="1439"/>
  </r>
  <r>
    <x v="3"/>
    <x v="2"/>
    <x v="6"/>
    <x v="3"/>
    <x v="71"/>
    <n v="201"/>
    <n v="201"/>
    <x v="0"/>
    <n v="23362"/>
    <n v="23362"/>
  </r>
  <r>
    <x v="3"/>
    <x v="2"/>
    <x v="7"/>
    <x v="3"/>
    <x v="76"/>
    <n v="0"/>
    <n v="0"/>
    <x v="1"/>
    <n v="25842"/>
    <n v="3419"/>
  </r>
  <r>
    <x v="3"/>
    <x v="2"/>
    <x v="7"/>
    <x v="3"/>
    <x v="81"/>
    <n v="1091"/>
    <n v="0"/>
    <x v="0"/>
    <n v="2518"/>
    <n v="0"/>
  </r>
  <r>
    <x v="3"/>
    <x v="2"/>
    <x v="8"/>
    <x v="3"/>
    <x v="85"/>
    <n v="0"/>
    <n v="0"/>
    <x v="1"/>
    <n v="17197"/>
    <n v="964"/>
  </r>
  <r>
    <x v="3"/>
    <x v="2"/>
    <x v="9"/>
    <x v="3"/>
    <x v="89"/>
    <n v="0"/>
    <n v="0"/>
    <x v="3"/>
    <n v="28979"/>
    <n v="21559"/>
  </r>
  <r>
    <x v="3"/>
    <x v="2"/>
    <x v="9"/>
    <x v="3"/>
    <x v="90"/>
    <n v="2470"/>
    <n v="1396"/>
    <x v="4"/>
    <n v="9979"/>
    <n v="4158"/>
  </r>
  <r>
    <x v="3"/>
    <x v="3"/>
    <x v="10"/>
    <x v="11"/>
    <x v="94"/>
    <n v="506"/>
    <n v="506"/>
    <x v="0"/>
    <n v="37203"/>
    <n v="37203"/>
  </r>
  <r>
    <x v="3"/>
    <x v="3"/>
    <x v="10"/>
    <x v="11"/>
    <x v="95"/>
    <n v="239"/>
    <n v="58"/>
    <x v="0"/>
    <n v="9804"/>
    <n v="4653"/>
  </r>
  <r>
    <x v="3"/>
    <x v="3"/>
    <x v="10"/>
    <x v="11"/>
    <x v="96"/>
    <n v="164"/>
    <n v="0"/>
    <x v="0"/>
    <n v="12227"/>
    <n v="0"/>
  </r>
  <r>
    <x v="3"/>
    <x v="3"/>
    <x v="11"/>
    <x v="3"/>
    <x v="98"/>
    <n v="809"/>
    <n v="0"/>
    <x v="0"/>
    <n v="2036"/>
    <n v="0"/>
  </r>
  <r>
    <x v="3"/>
    <x v="3"/>
    <x v="12"/>
    <x v="12"/>
    <x v="100"/>
    <n v="427"/>
    <n v="0"/>
    <x v="0"/>
    <n v="18972"/>
    <n v="0"/>
  </r>
  <r>
    <x v="3"/>
    <x v="4"/>
    <x v="13"/>
    <x v="3"/>
    <x v="102"/>
    <n v="478"/>
    <n v="156"/>
    <x v="0"/>
    <n v="17180"/>
    <n v="8000"/>
  </r>
  <r>
    <x v="3"/>
    <x v="4"/>
    <x v="13"/>
    <x v="3"/>
    <x v="104"/>
    <n v="900"/>
    <n v="157"/>
    <x v="0"/>
    <n v="16290"/>
    <n v="2980"/>
  </r>
  <r>
    <x v="3"/>
    <x v="4"/>
    <x v="15"/>
    <x v="3"/>
    <x v="114"/>
    <n v="390"/>
    <n v="390"/>
    <x v="0"/>
    <n v="31200"/>
    <n v="31200"/>
  </r>
  <r>
    <x v="3"/>
    <x v="4"/>
    <x v="15"/>
    <x v="3"/>
    <x v="116"/>
    <n v="390"/>
    <n v="390"/>
    <x v="0"/>
    <n v="6240"/>
    <n v="6240"/>
  </r>
  <r>
    <x v="4"/>
    <x v="0"/>
    <x v="16"/>
    <x v="3"/>
    <x v="120"/>
    <n v="33"/>
    <n v="10"/>
    <x v="0"/>
    <n v="21116"/>
    <n v="7184"/>
  </r>
  <r>
    <x v="4"/>
    <x v="0"/>
    <x v="16"/>
    <x v="3"/>
    <x v="121"/>
    <n v="87"/>
    <n v="40"/>
    <x v="0"/>
    <n v="54136"/>
    <n v="24852"/>
  </r>
  <r>
    <x v="4"/>
    <x v="0"/>
    <x v="17"/>
    <x v="3"/>
    <x v="122"/>
    <n v="230"/>
    <n v="136"/>
    <x v="0"/>
    <n v="154721"/>
    <n v="91238"/>
  </r>
  <r>
    <x v="4"/>
    <x v="0"/>
    <x v="17"/>
    <x v="3"/>
    <x v="123"/>
    <n v="184"/>
    <n v="105"/>
    <x v="0"/>
    <n v="115290"/>
    <n v="65672"/>
  </r>
  <r>
    <x v="4"/>
    <x v="0"/>
    <x v="19"/>
    <x v="3"/>
    <x v="128"/>
    <n v="619"/>
    <n v="223"/>
    <x v="0"/>
    <n v="958774"/>
    <n v="343960"/>
  </r>
  <r>
    <x v="4"/>
    <x v="0"/>
    <x v="18"/>
    <x v="3"/>
    <x v="124"/>
    <n v="536"/>
    <n v="536"/>
    <x v="0"/>
    <n v="239497"/>
    <n v="239497"/>
  </r>
  <r>
    <x v="4"/>
    <x v="0"/>
    <x v="18"/>
    <x v="3"/>
    <x v="125"/>
    <n v="2760"/>
    <n v="2681"/>
    <x v="0"/>
    <n v="1152826"/>
    <n v="1135337"/>
  </r>
  <r>
    <x v="4"/>
    <x v="0"/>
    <x v="18"/>
    <x v="3"/>
    <x v="126"/>
    <n v="1160"/>
    <n v="1160"/>
    <x v="0"/>
    <n v="345305"/>
    <n v="345305"/>
  </r>
  <r>
    <x v="4"/>
    <x v="0"/>
    <x v="18"/>
    <x v="3"/>
    <x v="127"/>
    <n v="1033"/>
    <n v="1033"/>
    <x v="0"/>
    <n v="268665"/>
    <n v="268665"/>
  </r>
  <r>
    <x v="4"/>
    <x v="0"/>
    <x v="0"/>
    <x v="0"/>
    <x v="0"/>
    <n v="4069"/>
    <n v="3689"/>
    <x v="0"/>
    <n v="1786033"/>
    <n v="1668225"/>
  </r>
  <r>
    <x v="4"/>
    <x v="0"/>
    <x v="0"/>
    <x v="2"/>
    <x v="7"/>
    <n v="56"/>
    <n v="31"/>
    <x v="0"/>
    <n v="6567"/>
    <n v="3843"/>
  </r>
  <r>
    <x v="4"/>
    <x v="0"/>
    <x v="0"/>
    <x v="2"/>
    <x v="8"/>
    <n v="252"/>
    <n v="0"/>
    <x v="0"/>
    <n v="230"/>
    <n v="0"/>
  </r>
  <r>
    <x v="4"/>
    <x v="0"/>
    <x v="0"/>
    <x v="2"/>
    <x v="10"/>
    <n v="120"/>
    <n v="0"/>
    <x v="0"/>
    <n v="40"/>
    <n v="0"/>
  </r>
  <r>
    <x v="4"/>
    <x v="0"/>
    <x v="1"/>
    <x v="3"/>
    <x v="11"/>
    <n v="96"/>
    <n v="0"/>
    <x v="0"/>
    <n v="1092"/>
    <n v="0"/>
  </r>
  <r>
    <x v="4"/>
    <x v="0"/>
    <x v="1"/>
    <x v="3"/>
    <x v="12"/>
    <n v="315"/>
    <n v="0"/>
    <x v="0"/>
    <n v="3353"/>
    <n v="0"/>
  </r>
  <r>
    <x v="4"/>
    <x v="0"/>
    <x v="2"/>
    <x v="6"/>
    <x v="31"/>
    <n v="0"/>
    <n v="0"/>
    <x v="1"/>
    <n v="86"/>
    <n v="0"/>
  </r>
  <r>
    <x v="4"/>
    <x v="0"/>
    <x v="2"/>
    <x v="6"/>
    <x v="32"/>
    <n v="992"/>
    <n v="0"/>
    <x v="0"/>
    <n v="974"/>
    <n v="0"/>
  </r>
  <r>
    <x v="4"/>
    <x v="0"/>
    <x v="2"/>
    <x v="6"/>
    <x v="33"/>
    <n v="24"/>
    <n v="0"/>
    <x v="1"/>
    <n v="24"/>
    <n v="0"/>
  </r>
  <r>
    <x v="4"/>
    <x v="0"/>
    <x v="2"/>
    <x v="6"/>
    <x v="34"/>
    <n v="176"/>
    <n v="0"/>
    <x v="2"/>
    <n v="176"/>
    <n v="0"/>
  </r>
  <r>
    <x v="4"/>
    <x v="0"/>
    <x v="2"/>
    <x v="6"/>
    <x v="35"/>
    <n v="23959"/>
    <n v="0"/>
    <x v="2"/>
    <n v="23956"/>
    <n v="0"/>
  </r>
  <r>
    <x v="4"/>
    <x v="0"/>
    <x v="2"/>
    <x v="6"/>
    <x v="36"/>
    <n v="17"/>
    <n v="0"/>
    <x v="2"/>
    <n v="17"/>
    <n v="0"/>
  </r>
  <r>
    <x v="4"/>
    <x v="2"/>
    <x v="4"/>
    <x v="7"/>
    <x v="46"/>
    <n v="0"/>
    <n v="0"/>
    <x v="1"/>
    <n v="7327"/>
    <n v="0"/>
  </r>
  <r>
    <x v="4"/>
    <x v="2"/>
    <x v="4"/>
    <x v="7"/>
    <x v="47"/>
    <n v="18"/>
    <n v="18"/>
    <x v="0"/>
    <n v="1163"/>
    <n v="1163"/>
  </r>
  <r>
    <x v="4"/>
    <x v="2"/>
    <x v="4"/>
    <x v="7"/>
    <x v="48"/>
    <n v="0"/>
    <n v="0"/>
    <x v="2"/>
    <n v="58"/>
    <n v="0"/>
  </r>
  <r>
    <x v="4"/>
    <x v="2"/>
    <x v="4"/>
    <x v="7"/>
    <x v="49"/>
    <n v="0"/>
    <n v="0"/>
    <x v="1"/>
    <n v="285"/>
    <n v="0"/>
  </r>
  <r>
    <x v="4"/>
    <x v="2"/>
    <x v="4"/>
    <x v="7"/>
    <x v="50"/>
    <n v="497"/>
    <n v="0"/>
    <x v="0"/>
    <n v="879"/>
    <n v="0"/>
  </r>
  <r>
    <x v="4"/>
    <x v="2"/>
    <x v="4"/>
    <x v="8"/>
    <x v="52"/>
    <n v="0"/>
    <n v="0"/>
    <x v="1"/>
    <n v="8104"/>
    <n v="0"/>
  </r>
  <r>
    <x v="4"/>
    <x v="2"/>
    <x v="4"/>
    <x v="8"/>
    <x v="53"/>
    <n v="403"/>
    <n v="0"/>
    <x v="0"/>
    <n v="11459"/>
    <n v="0"/>
  </r>
  <r>
    <x v="4"/>
    <x v="2"/>
    <x v="4"/>
    <x v="8"/>
    <x v="54"/>
    <n v="0"/>
    <n v="0"/>
    <x v="2"/>
    <n v="0"/>
    <n v="0"/>
  </r>
  <r>
    <x v="4"/>
    <x v="2"/>
    <x v="4"/>
    <x v="8"/>
    <x v="56"/>
    <n v="0"/>
    <n v="0"/>
    <x v="0"/>
    <n v="0"/>
    <n v="0"/>
  </r>
  <r>
    <x v="4"/>
    <x v="2"/>
    <x v="4"/>
    <x v="9"/>
    <x v="58"/>
    <n v="0"/>
    <n v="0"/>
    <x v="1"/>
    <n v="14696"/>
    <n v="0"/>
  </r>
  <r>
    <x v="4"/>
    <x v="2"/>
    <x v="4"/>
    <x v="9"/>
    <x v="59"/>
    <n v="935"/>
    <n v="339"/>
    <x v="0"/>
    <n v="77473"/>
    <n v="38281"/>
  </r>
  <r>
    <x v="4"/>
    <x v="2"/>
    <x v="4"/>
    <x v="9"/>
    <x v="60"/>
    <n v="0"/>
    <n v="0"/>
    <x v="2"/>
    <n v="0"/>
    <n v="0"/>
  </r>
  <r>
    <x v="4"/>
    <x v="2"/>
    <x v="4"/>
    <x v="9"/>
    <x v="62"/>
    <n v="43"/>
    <n v="0"/>
    <x v="0"/>
    <n v="236"/>
    <n v="0"/>
  </r>
  <r>
    <x v="4"/>
    <x v="2"/>
    <x v="5"/>
    <x v="3"/>
    <x v="64"/>
    <n v="98"/>
    <n v="10"/>
    <x v="0"/>
    <n v="6386"/>
    <n v="189"/>
  </r>
  <r>
    <x v="4"/>
    <x v="2"/>
    <x v="5"/>
    <x v="3"/>
    <x v="65"/>
    <n v="0"/>
    <n v="0"/>
    <x v="2"/>
    <n v="206"/>
    <n v="0"/>
  </r>
  <r>
    <x v="4"/>
    <x v="2"/>
    <x v="5"/>
    <x v="3"/>
    <x v="66"/>
    <n v="0"/>
    <n v="0"/>
    <x v="1"/>
    <n v="16160"/>
    <n v="0"/>
  </r>
  <r>
    <x v="4"/>
    <x v="2"/>
    <x v="5"/>
    <x v="3"/>
    <x v="67"/>
    <n v="826"/>
    <n v="0"/>
    <x v="0"/>
    <n v="42997"/>
    <n v="0"/>
  </r>
  <r>
    <x v="4"/>
    <x v="2"/>
    <x v="5"/>
    <x v="3"/>
    <x v="69"/>
    <n v="0"/>
    <n v="0"/>
    <x v="2"/>
    <n v="62"/>
    <n v="0"/>
  </r>
  <r>
    <x v="4"/>
    <x v="2"/>
    <x v="6"/>
    <x v="3"/>
    <x v="70"/>
    <n v="0"/>
    <n v="0"/>
    <x v="1"/>
    <n v="20936"/>
    <n v="0"/>
  </r>
  <r>
    <x v="4"/>
    <x v="2"/>
    <x v="6"/>
    <x v="3"/>
    <x v="71"/>
    <n v="245"/>
    <n v="95"/>
    <x v="0"/>
    <n v="6684"/>
    <n v="3125"/>
  </r>
  <r>
    <x v="4"/>
    <x v="2"/>
    <x v="6"/>
    <x v="3"/>
    <x v="72"/>
    <n v="0"/>
    <n v="0"/>
    <x v="2"/>
    <n v="0"/>
    <n v="0"/>
  </r>
  <r>
    <x v="4"/>
    <x v="2"/>
    <x v="6"/>
    <x v="3"/>
    <x v="74"/>
    <n v="76"/>
    <n v="0"/>
    <x v="0"/>
    <n v="572"/>
    <n v="0"/>
  </r>
  <r>
    <x v="4"/>
    <x v="2"/>
    <x v="6"/>
    <x v="3"/>
    <x v="75"/>
    <n v="34"/>
    <n v="0"/>
    <x v="1"/>
    <n v="34"/>
    <n v="0"/>
  </r>
  <r>
    <x v="4"/>
    <x v="2"/>
    <x v="7"/>
    <x v="3"/>
    <x v="76"/>
    <n v="0"/>
    <n v="0"/>
    <x v="1"/>
    <n v="618"/>
    <n v="0"/>
  </r>
  <r>
    <x v="4"/>
    <x v="2"/>
    <x v="7"/>
    <x v="3"/>
    <x v="78"/>
    <n v="0"/>
    <n v="0"/>
    <x v="2"/>
    <n v="178"/>
    <n v="0"/>
  </r>
  <r>
    <x v="4"/>
    <x v="2"/>
    <x v="7"/>
    <x v="3"/>
    <x v="80"/>
    <n v="0"/>
    <n v="0"/>
    <x v="2"/>
    <n v="2278"/>
    <n v="0"/>
  </r>
  <r>
    <x v="4"/>
    <x v="2"/>
    <x v="7"/>
    <x v="3"/>
    <x v="81"/>
    <n v="181"/>
    <n v="0"/>
    <x v="0"/>
    <n v="1408"/>
    <n v="0"/>
  </r>
  <r>
    <x v="4"/>
    <x v="2"/>
    <x v="8"/>
    <x v="3"/>
    <x v="83"/>
    <n v="143"/>
    <n v="44"/>
    <x v="0"/>
    <n v="4270"/>
    <n v="1595"/>
  </r>
  <r>
    <x v="4"/>
    <x v="2"/>
    <x v="8"/>
    <x v="3"/>
    <x v="84"/>
    <n v="0"/>
    <n v="0"/>
    <x v="2"/>
    <n v="0"/>
    <n v="0"/>
  </r>
  <r>
    <x v="4"/>
    <x v="2"/>
    <x v="8"/>
    <x v="3"/>
    <x v="85"/>
    <n v="0"/>
    <n v="0"/>
    <x v="1"/>
    <n v="12682"/>
    <n v="0"/>
  </r>
  <r>
    <x v="4"/>
    <x v="2"/>
    <x v="8"/>
    <x v="3"/>
    <x v="86"/>
    <n v="0"/>
    <n v="0"/>
    <x v="1"/>
    <n v="0"/>
    <n v="0"/>
  </r>
  <r>
    <x v="4"/>
    <x v="2"/>
    <x v="8"/>
    <x v="3"/>
    <x v="87"/>
    <n v="15"/>
    <n v="0"/>
    <x v="0"/>
    <n v="637"/>
    <n v="0"/>
  </r>
  <r>
    <x v="4"/>
    <x v="2"/>
    <x v="8"/>
    <x v="3"/>
    <x v="88"/>
    <n v="0"/>
    <n v="0"/>
    <x v="1"/>
    <n v="0"/>
    <n v="0"/>
  </r>
  <r>
    <x v="4"/>
    <x v="3"/>
    <x v="10"/>
    <x v="11"/>
    <x v="95"/>
    <n v="51"/>
    <n v="23"/>
    <x v="0"/>
    <n v="1467"/>
    <n v="649"/>
  </r>
  <r>
    <x v="4"/>
    <x v="3"/>
    <x v="10"/>
    <x v="11"/>
    <x v="96"/>
    <n v="108"/>
    <n v="50"/>
    <x v="0"/>
    <n v="2582"/>
    <n v="1214"/>
  </r>
  <r>
    <x v="4"/>
    <x v="3"/>
    <x v="10"/>
    <x v="11"/>
    <x v="97"/>
    <n v="88"/>
    <n v="48"/>
    <x v="0"/>
    <n v="1797"/>
    <n v="1122"/>
  </r>
  <r>
    <x v="5"/>
    <x v="0"/>
    <x v="17"/>
    <x v="3"/>
    <x v="122"/>
    <n v="584"/>
    <n v="0"/>
    <x v="0"/>
    <n v="530150"/>
    <n v="0"/>
  </r>
  <r>
    <x v="5"/>
    <x v="0"/>
    <x v="17"/>
    <x v="3"/>
    <x v="123"/>
    <n v="517"/>
    <n v="9"/>
    <x v="0"/>
    <n v="518192"/>
    <n v="9296"/>
  </r>
  <r>
    <x v="5"/>
    <x v="0"/>
    <x v="19"/>
    <x v="3"/>
    <x v="128"/>
    <n v="317"/>
    <n v="75"/>
    <x v="0"/>
    <n v="385965"/>
    <n v="86574"/>
  </r>
  <r>
    <x v="5"/>
    <x v="0"/>
    <x v="18"/>
    <x v="3"/>
    <x v="124"/>
    <n v="321"/>
    <n v="93"/>
    <x v="0"/>
    <n v="155928"/>
    <n v="195000"/>
  </r>
  <r>
    <x v="5"/>
    <x v="0"/>
    <x v="18"/>
    <x v="3"/>
    <x v="125"/>
    <n v="146"/>
    <n v="514"/>
    <x v="0"/>
    <n v="280048"/>
    <n v="280048"/>
  </r>
  <r>
    <x v="5"/>
    <x v="0"/>
    <x v="18"/>
    <x v="3"/>
    <x v="126"/>
    <n v="78"/>
    <n v="78"/>
    <x v="0"/>
    <n v="18772"/>
    <n v="18772"/>
  </r>
  <r>
    <x v="5"/>
    <x v="0"/>
    <x v="18"/>
    <x v="3"/>
    <x v="127"/>
    <n v="358"/>
    <n v="351"/>
    <x v="0"/>
    <n v="123959"/>
    <n v="120591"/>
  </r>
  <r>
    <x v="5"/>
    <x v="0"/>
    <x v="0"/>
    <x v="0"/>
    <x v="0"/>
    <n v="288"/>
    <n v="262"/>
    <x v="0"/>
    <n v="185132"/>
    <n v="115759"/>
  </r>
  <r>
    <x v="5"/>
    <x v="0"/>
    <x v="0"/>
    <x v="2"/>
    <x v="7"/>
    <n v="487"/>
    <n v="161"/>
    <x v="0"/>
    <n v="26703"/>
    <n v="8487"/>
  </r>
  <r>
    <x v="5"/>
    <x v="0"/>
    <x v="0"/>
    <x v="1"/>
    <x v="3"/>
    <n v="116"/>
    <n v="116"/>
    <x v="0"/>
    <n v="2370"/>
    <n v="2370"/>
  </r>
  <r>
    <x v="5"/>
    <x v="0"/>
    <x v="1"/>
    <x v="3"/>
    <x v="11"/>
    <n v="16"/>
    <n v="16"/>
    <x v="0"/>
    <n v="320"/>
    <n v="320"/>
  </r>
  <r>
    <x v="5"/>
    <x v="0"/>
    <x v="2"/>
    <x v="4"/>
    <x v="14"/>
    <n v="47"/>
    <n v="46"/>
    <x v="0"/>
    <n v="507"/>
    <n v="498"/>
  </r>
  <r>
    <x v="5"/>
    <x v="0"/>
    <x v="2"/>
    <x v="5"/>
    <x v="24"/>
    <n v="0"/>
    <n v="0"/>
    <x v="1"/>
    <n v="2136"/>
    <n v="268"/>
  </r>
  <r>
    <x v="5"/>
    <x v="0"/>
    <x v="2"/>
    <x v="5"/>
    <x v="26"/>
    <n v="940"/>
    <n v="913"/>
    <x v="1"/>
    <n v="940"/>
    <n v="913"/>
  </r>
  <r>
    <x v="5"/>
    <x v="0"/>
    <x v="2"/>
    <x v="6"/>
    <x v="32"/>
    <n v="37"/>
    <n v="37"/>
    <x v="0"/>
    <n v="259"/>
    <n v="259"/>
  </r>
  <r>
    <x v="5"/>
    <x v="0"/>
    <x v="2"/>
    <x v="6"/>
    <x v="33"/>
    <n v="420"/>
    <n v="99"/>
    <x v="1"/>
    <n v="259"/>
    <n v="99"/>
  </r>
  <r>
    <x v="5"/>
    <x v="0"/>
    <x v="2"/>
    <x v="6"/>
    <x v="31"/>
    <n v="0"/>
    <n v="0"/>
    <x v="1"/>
    <n v="420"/>
    <n v="0"/>
  </r>
  <r>
    <x v="5"/>
    <x v="1"/>
    <x v="3"/>
    <x v="3"/>
    <x v="37"/>
    <n v="35"/>
    <n v="0"/>
    <x v="0"/>
    <n v="105"/>
    <n v="0"/>
  </r>
  <r>
    <x v="5"/>
    <x v="1"/>
    <x v="3"/>
    <x v="3"/>
    <x v="40"/>
    <n v="0"/>
    <n v="35"/>
    <x v="0"/>
    <n v="0"/>
    <n v="105"/>
  </r>
  <r>
    <x v="5"/>
    <x v="1"/>
    <x v="3"/>
    <x v="3"/>
    <x v="41"/>
    <n v="0"/>
    <n v="0"/>
    <x v="2"/>
    <n v="6989"/>
    <n v="1638"/>
  </r>
  <r>
    <x v="5"/>
    <x v="1"/>
    <x v="3"/>
    <x v="3"/>
    <x v="42"/>
    <n v="0"/>
    <n v="0"/>
    <x v="1"/>
    <n v="27333"/>
    <n v="12214"/>
  </r>
  <r>
    <x v="5"/>
    <x v="2"/>
    <x v="4"/>
    <x v="7"/>
    <x v="46"/>
    <n v="0"/>
    <n v="0"/>
    <x v="1"/>
    <n v="35075"/>
    <n v="5587"/>
  </r>
  <r>
    <x v="5"/>
    <x v="2"/>
    <x v="4"/>
    <x v="8"/>
    <x v="53"/>
    <n v="88"/>
    <n v="14"/>
    <x v="0"/>
    <n v="2625"/>
    <n v="383"/>
  </r>
  <r>
    <x v="5"/>
    <x v="2"/>
    <x v="4"/>
    <x v="8"/>
    <x v="52"/>
    <n v="0"/>
    <n v="0"/>
    <x v="1"/>
    <n v="63519"/>
    <n v="6639"/>
  </r>
  <r>
    <x v="5"/>
    <x v="2"/>
    <x v="4"/>
    <x v="9"/>
    <x v="59"/>
    <n v="14"/>
    <n v="0"/>
    <x v="0"/>
    <n v="170179"/>
    <n v="0"/>
  </r>
  <r>
    <x v="5"/>
    <x v="2"/>
    <x v="4"/>
    <x v="9"/>
    <x v="58"/>
    <n v="0"/>
    <n v="0"/>
    <x v="1"/>
    <n v="37574"/>
    <n v="857"/>
  </r>
  <r>
    <x v="5"/>
    <x v="2"/>
    <x v="5"/>
    <x v="3"/>
    <x v="64"/>
    <n v="28"/>
    <n v="0"/>
    <x v="0"/>
    <n v="1110"/>
    <n v="0"/>
  </r>
  <r>
    <x v="5"/>
    <x v="2"/>
    <x v="5"/>
    <x v="3"/>
    <x v="66"/>
    <n v="0"/>
    <n v="0"/>
    <x v="1"/>
    <n v="51890"/>
    <n v="10638"/>
  </r>
  <r>
    <x v="5"/>
    <x v="2"/>
    <x v="5"/>
    <x v="3"/>
    <x v="69"/>
    <n v="0"/>
    <n v="0"/>
    <x v="2"/>
    <n v="0"/>
    <n v="0"/>
  </r>
  <r>
    <x v="5"/>
    <x v="2"/>
    <x v="6"/>
    <x v="3"/>
    <x v="71"/>
    <n v="15"/>
    <n v="15"/>
    <x v="0"/>
    <n v="2106"/>
    <n v="2106"/>
  </r>
  <r>
    <x v="5"/>
    <x v="2"/>
    <x v="6"/>
    <x v="3"/>
    <x v="74"/>
    <n v="34"/>
    <n v="0"/>
    <x v="0"/>
    <n v="136"/>
    <n v="0"/>
  </r>
  <r>
    <x v="5"/>
    <x v="2"/>
    <x v="6"/>
    <x v="3"/>
    <x v="70"/>
    <n v="0"/>
    <n v="0"/>
    <x v="1"/>
    <n v="86619"/>
    <n v="10144"/>
  </r>
  <r>
    <x v="5"/>
    <x v="2"/>
    <x v="7"/>
    <x v="3"/>
    <x v="76"/>
    <n v="0"/>
    <n v="0"/>
    <x v="1"/>
    <n v="26699"/>
    <n v="10883"/>
  </r>
  <r>
    <x v="5"/>
    <x v="2"/>
    <x v="7"/>
    <x v="3"/>
    <x v="78"/>
    <n v="0"/>
    <n v="0"/>
    <x v="2"/>
    <n v="25945"/>
    <n v="10638"/>
  </r>
  <r>
    <x v="5"/>
    <x v="2"/>
    <x v="7"/>
    <x v="3"/>
    <x v="79"/>
    <n v="0"/>
    <n v="0"/>
    <x v="1"/>
    <n v="25945"/>
    <n v="10638"/>
  </r>
  <r>
    <x v="5"/>
    <x v="2"/>
    <x v="7"/>
    <x v="3"/>
    <x v="80"/>
    <n v="0"/>
    <n v="0"/>
    <x v="2"/>
    <n v="52145"/>
    <n v="21354"/>
  </r>
  <r>
    <x v="5"/>
    <x v="2"/>
    <x v="7"/>
    <x v="3"/>
    <x v="81"/>
    <n v="500"/>
    <n v="0"/>
    <x v="0"/>
    <n v="500"/>
    <n v="0"/>
  </r>
  <r>
    <x v="5"/>
    <x v="2"/>
    <x v="7"/>
    <x v="3"/>
    <x v="82"/>
    <n v="25945"/>
    <n v="0"/>
    <x v="1"/>
    <n v="25945"/>
    <n v="0"/>
  </r>
  <r>
    <x v="5"/>
    <x v="2"/>
    <x v="9"/>
    <x v="3"/>
    <x v="89"/>
    <n v="0"/>
    <n v="0"/>
    <x v="3"/>
    <n v="25035"/>
    <n v="7983"/>
  </r>
  <r>
    <x v="5"/>
    <x v="2"/>
    <x v="9"/>
    <x v="3"/>
    <x v="90"/>
    <n v="3648"/>
    <n v="980"/>
    <x v="4"/>
    <n v="3983"/>
    <n v="1170"/>
  </r>
  <r>
    <x v="5"/>
    <x v="2"/>
    <x v="9"/>
    <x v="3"/>
    <x v="91"/>
    <n v="20"/>
    <n v="0"/>
    <x v="0"/>
    <n v="40"/>
    <n v="0"/>
  </r>
  <r>
    <x v="5"/>
    <x v="3"/>
    <x v="10"/>
    <x v="11"/>
    <x v="94"/>
    <n v="494"/>
    <n v="0"/>
    <x v="0"/>
    <n v="22135"/>
    <n v="0"/>
  </r>
  <r>
    <x v="5"/>
    <x v="3"/>
    <x v="10"/>
    <x v="11"/>
    <x v="95"/>
    <n v="3107"/>
    <n v="0"/>
    <x v="0"/>
    <n v="101020"/>
    <n v="0"/>
  </r>
  <r>
    <x v="5"/>
    <x v="3"/>
    <x v="10"/>
    <x v="11"/>
    <x v="96"/>
    <n v="41"/>
    <n v="0"/>
    <x v="0"/>
    <n v="1552"/>
    <n v="0"/>
  </r>
  <r>
    <x v="5"/>
    <x v="3"/>
    <x v="10"/>
    <x v="11"/>
    <x v="97"/>
    <n v="297"/>
    <n v="297"/>
    <x v="0"/>
    <n v="18875"/>
    <n v="18875"/>
  </r>
  <r>
    <x v="5"/>
    <x v="3"/>
    <x v="10"/>
    <x v="10"/>
    <x v="93"/>
    <n v="2172"/>
    <n v="890"/>
    <x v="1"/>
    <n v="2172"/>
    <n v="890"/>
  </r>
  <r>
    <x v="5"/>
    <x v="3"/>
    <x v="11"/>
    <x v="3"/>
    <x v="98"/>
    <n v="354"/>
    <n v="164"/>
    <x v="0"/>
    <n v="1359"/>
    <n v="522"/>
  </r>
  <r>
    <x v="5"/>
    <x v="4"/>
    <x v="13"/>
    <x v="3"/>
    <x v="102"/>
    <n v="19"/>
    <n v="19"/>
    <x v="0"/>
    <n v="190"/>
    <n v="190"/>
  </r>
  <r>
    <x v="5"/>
    <x v="4"/>
    <x v="13"/>
    <x v="3"/>
    <x v="103"/>
    <n v="19"/>
    <n v="19"/>
    <x v="2"/>
    <n v="19"/>
    <n v="19"/>
  </r>
  <r>
    <x v="5"/>
    <x v="4"/>
    <x v="13"/>
    <x v="3"/>
    <x v="104"/>
    <n v="38"/>
    <n v="38"/>
    <x v="0"/>
    <n v="152"/>
    <n v="152"/>
  </r>
  <r>
    <x v="5"/>
    <x v="4"/>
    <x v="13"/>
    <x v="3"/>
    <x v="105"/>
    <n v="36"/>
    <n v="36"/>
    <x v="1"/>
    <n v="36"/>
    <n v="36"/>
  </r>
  <r>
    <x v="5"/>
    <x v="4"/>
    <x v="14"/>
    <x v="14"/>
    <x v="107"/>
    <n v="43"/>
    <n v="43"/>
    <x v="0"/>
    <n v="172"/>
    <n v="172"/>
  </r>
  <r>
    <x v="5"/>
    <x v="4"/>
    <x v="14"/>
    <x v="14"/>
    <x v="109"/>
    <n v="132"/>
    <n v="117"/>
    <x v="0"/>
    <n v="508"/>
    <n v="448"/>
  </r>
  <r>
    <x v="5"/>
    <x v="4"/>
    <x v="14"/>
    <x v="14"/>
    <x v="110"/>
    <n v="0"/>
    <n v="0"/>
    <x v="2"/>
    <n v="169"/>
    <n v="69"/>
  </r>
  <r>
    <x v="5"/>
    <x v="4"/>
    <x v="14"/>
    <x v="14"/>
    <x v="111"/>
    <n v="808"/>
    <n v="226"/>
    <x v="1"/>
    <n v="808"/>
    <n v="256"/>
  </r>
  <r>
    <x v="5"/>
    <x v="4"/>
    <x v="15"/>
    <x v="3"/>
    <x v="115"/>
    <n v="400"/>
    <n v="215"/>
    <x v="2"/>
    <n v="400"/>
    <n v="215"/>
  </r>
  <r>
    <x v="5"/>
    <x v="4"/>
    <x v="15"/>
    <x v="3"/>
    <x v="116"/>
    <n v="2326"/>
    <n v="1360"/>
    <x v="0"/>
    <n v="4451"/>
    <n v="2645"/>
  </r>
  <r>
    <x v="5"/>
    <x v="4"/>
    <x v="15"/>
    <x v="3"/>
    <x v="117"/>
    <n v="2397"/>
    <n v="1431"/>
    <x v="1"/>
    <n v="2970"/>
    <n v="1684"/>
  </r>
  <r>
    <x v="5"/>
    <x v="4"/>
    <x v="15"/>
    <x v="3"/>
    <x v="118"/>
    <n v="0"/>
    <n v="0"/>
    <x v="2"/>
    <n v="5397"/>
    <n v="3453"/>
  </r>
  <r>
    <x v="6"/>
    <x v="0"/>
    <x v="16"/>
    <x v="3"/>
    <x v="121"/>
    <n v="122"/>
    <n v="17"/>
    <x v="0"/>
    <n v="76908"/>
    <n v="10876"/>
  </r>
  <r>
    <x v="6"/>
    <x v="0"/>
    <x v="17"/>
    <x v="3"/>
    <x v="122"/>
    <n v="430"/>
    <n v="161"/>
    <x v="0"/>
    <n v="295148"/>
    <n v="110452"/>
  </r>
  <r>
    <x v="6"/>
    <x v="0"/>
    <x v="18"/>
    <x v="3"/>
    <x v="124"/>
    <n v="22"/>
    <n v="22"/>
    <x v="0"/>
    <n v="4812"/>
    <n v="4812"/>
  </r>
  <r>
    <x v="6"/>
    <x v="0"/>
    <x v="18"/>
    <x v="3"/>
    <x v="125"/>
    <n v="98"/>
    <n v="98"/>
    <x v="0"/>
    <n v="38992"/>
    <n v="38992"/>
  </r>
  <r>
    <x v="7"/>
    <x v="0"/>
    <x v="16"/>
    <x v="3"/>
    <x v="121"/>
    <n v="1101"/>
    <n v="1020"/>
    <x v="0"/>
    <n v="716986"/>
    <n v="660118"/>
  </r>
  <r>
    <x v="7"/>
    <x v="0"/>
    <x v="17"/>
    <x v="3"/>
    <x v="122"/>
    <n v="2509"/>
    <n v="0"/>
    <x v="0"/>
    <n v="2190565"/>
    <n v="0"/>
  </r>
  <r>
    <x v="7"/>
    <x v="0"/>
    <x v="17"/>
    <x v="3"/>
    <x v="123"/>
    <n v="1924"/>
    <n v="0"/>
    <x v="0"/>
    <n v="1730331"/>
    <n v="0"/>
  </r>
  <r>
    <x v="7"/>
    <x v="0"/>
    <x v="19"/>
    <x v="3"/>
    <x v="128"/>
    <n v="62"/>
    <n v="0"/>
    <x v="0"/>
    <n v="61224"/>
    <n v="0"/>
  </r>
  <r>
    <x v="7"/>
    <x v="0"/>
    <x v="18"/>
    <x v="3"/>
    <x v="124"/>
    <n v="32"/>
    <n v="32"/>
    <x v="0"/>
    <n v="15042"/>
    <n v="15042"/>
  </r>
  <r>
    <x v="7"/>
    <x v="0"/>
    <x v="18"/>
    <x v="3"/>
    <x v="125"/>
    <n v="67"/>
    <n v="67"/>
    <x v="0"/>
    <n v="29679"/>
    <n v="29639"/>
  </r>
  <r>
    <x v="7"/>
    <x v="0"/>
    <x v="0"/>
    <x v="0"/>
    <x v="0"/>
    <n v="193"/>
    <n v="184"/>
    <x v="0"/>
    <n v="89576"/>
    <n v="83562"/>
  </r>
  <r>
    <x v="7"/>
    <x v="0"/>
    <x v="0"/>
    <x v="1"/>
    <x v="3"/>
    <n v="405"/>
    <n v="405"/>
    <x v="0"/>
    <n v="7262"/>
    <n v="7233"/>
  </r>
  <r>
    <x v="7"/>
    <x v="0"/>
    <x v="1"/>
    <x v="3"/>
    <x v="11"/>
    <n v="2400"/>
    <n v="2382"/>
    <x v="0"/>
    <n v="80586"/>
    <n v="80457"/>
  </r>
  <r>
    <x v="7"/>
    <x v="0"/>
    <x v="1"/>
    <x v="3"/>
    <x v="12"/>
    <n v="2593"/>
    <n v="2487"/>
    <x v="0"/>
    <n v="6903"/>
    <n v="6479"/>
  </r>
  <r>
    <x v="7"/>
    <x v="1"/>
    <x v="3"/>
    <x v="3"/>
    <x v="40"/>
    <n v="158"/>
    <n v="0"/>
    <x v="0"/>
    <n v="205"/>
    <n v="0"/>
  </r>
  <r>
    <x v="7"/>
    <x v="2"/>
    <x v="4"/>
    <x v="9"/>
    <x v="62"/>
    <n v="898"/>
    <n v="105"/>
    <x v="0"/>
    <n v="4859"/>
    <n v="358"/>
  </r>
  <r>
    <x v="7"/>
    <x v="2"/>
    <x v="6"/>
    <x v="3"/>
    <x v="74"/>
    <n v="495"/>
    <n v="101"/>
    <x v="0"/>
    <n v="5067"/>
    <n v="462"/>
  </r>
  <r>
    <x v="7"/>
    <x v="2"/>
    <x v="7"/>
    <x v="3"/>
    <x v="81"/>
    <n v="1076"/>
    <n v="300"/>
    <x v="0"/>
    <n v="3287"/>
    <n v="0"/>
  </r>
  <r>
    <x v="7"/>
    <x v="2"/>
    <x v="9"/>
    <x v="3"/>
    <x v="90"/>
    <n v="9771"/>
    <n v="5084"/>
    <x v="4"/>
    <n v="47618"/>
    <n v="25456"/>
  </r>
  <r>
    <x v="7"/>
    <x v="3"/>
    <x v="10"/>
    <x v="11"/>
    <x v="97"/>
    <n v="1507"/>
    <n v="1240"/>
    <x v="0"/>
    <n v="47047"/>
    <n v="42927"/>
  </r>
  <r>
    <x v="7"/>
    <x v="3"/>
    <x v="12"/>
    <x v="12"/>
    <x v="99"/>
    <n v="511"/>
    <n v="0"/>
    <x v="0"/>
    <n v="2437"/>
    <n v="0"/>
  </r>
  <r>
    <x v="7"/>
    <x v="3"/>
    <x v="12"/>
    <x v="12"/>
    <x v="100"/>
    <n v="623"/>
    <n v="468"/>
    <x v="0"/>
    <n v="592"/>
    <n v="423"/>
  </r>
  <r>
    <x v="7"/>
    <x v="4"/>
    <x v="13"/>
    <x v="3"/>
    <x v="102"/>
    <n v="7525"/>
    <n v="7447"/>
    <x v="0"/>
    <n v="220539"/>
    <n v="220243"/>
  </r>
  <r>
    <x v="7"/>
    <x v="4"/>
    <x v="13"/>
    <x v="3"/>
    <x v="104"/>
    <n v="302"/>
    <n v="288"/>
    <x v="0"/>
    <n v="278"/>
    <n v="264"/>
  </r>
  <r>
    <x v="7"/>
    <x v="4"/>
    <x v="15"/>
    <x v="3"/>
    <x v="114"/>
    <n v="146"/>
    <n v="0"/>
    <x v="0"/>
    <n v="10842"/>
    <n v="0"/>
  </r>
  <r>
    <x v="7"/>
    <x v="4"/>
    <x v="15"/>
    <x v="3"/>
    <x v="116"/>
    <n v="4580"/>
    <n v="0"/>
    <x v="0"/>
    <n v="10367"/>
    <n v="0"/>
  </r>
  <r>
    <x v="8"/>
    <x v="0"/>
    <x v="16"/>
    <x v="3"/>
    <x v="121"/>
    <n v="341"/>
    <m/>
    <x v="0"/>
    <n v="258377"/>
    <m/>
  </r>
  <r>
    <x v="8"/>
    <x v="0"/>
    <x v="17"/>
    <x v="3"/>
    <x v="122"/>
    <n v="631"/>
    <m/>
    <x v="0"/>
    <n v="459017"/>
    <m/>
  </r>
  <r>
    <x v="8"/>
    <x v="0"/>
    <x v="18"/>
    <x v="3"/>
    <x v="125"/>
    <n v="40"/>
    <n v="40"/>
    <x v="0"/>
    <n v="28724"/>
    <n v="28724"/>
  </r>
  <r>
    <x v="8"/>
    <x v="0"/>
    <x v="0"/>
    <x v="0"/>
    <x v="0"/>
    <n v="255"/>
    <n v="163"/>
    <x v="0"/>
    <n v="157499"/>
    <n v="112473"/>
  </r>
  <r>
    <x v="8"/>
    <x v="0"/>
    <x v="0"/>
    <x v="1"/>
    <x v="4"/>
    <n v="208"/>
    <n v="208"/>
    <x v="0"/>
    <n v="5396"/>
    <n v="5396"/>
  </r>
  <r>
    <x v="8"/>
    <x v="0"/>
    <x v="0"/>
    <x v="2"/>
    <x v="8"/>
    <n v="786"/>
    <n v="786"/>
    <x v="0"/>
    <n v="9068"/>
    <n v="9068"/>
  </r>
  <r>
    <x v="8"/>
    <x v="0"/>
    <x v="0"/>
    <x v="2"/>
    <x v="9"/>
    <n v="811"/>
    <n v="811"/>
    <x v="1"/>
    <n v="756"/>
    <n v="756"/>
  </r>
  <r>
    <x v="8"/>
    <x v="1"/>
    <x v="3"/>
    <x v="3"/>
    <x v="37"/>
    <n v="51"/>
    <m/>
    <x v="0"/>
    <n v="462"/>
    <m/>
  </r>
  <r>
    <x v="8"/>
    <x v="1"/>
    <x v="3"/>
    <x v="3"/>
    <x v="39"/>
    <n v="0"/>
    <m/>
    <x v="1"/>
    <n v="3923"/>
    <m/>
  </r>
  <r>
    <x v="8"/>
    <x v="1"/>
    <x v="3"/>
    <x v="3"/>
    <x v="40"/>
    <n v="75"/>
    <m/>
    <x v="0"/>
    <n v="75"/>
    <m/>
  </r>
  <r>
    <x v="8"/>
    <x v="1"/>
    <x v="3"/>
    <x v="3"/>
    <x v="41"/>
    <n v="0"/>
    <m/>
    <x v="2"/>
    <n v="13519"/>
    <m/>
  </r>
  <r>
    <x v="8"/>
    <x v="1"/>
    <x v="3"/>
    <x v="3"/>
    <x v="42"/>
    <n v="0"/>
    <m/>
    <x v="1"/>
    <n v="1381"/>
    <m/>
  </r>
  <r>
    <x v="8"/>
    <x v="1"/>
    <x v="3"/>
    <x v="3"/>
    <x v="43"/>
    <n v="0"/>
    <m/>
    <x v="2"/>
    <n v="956"/>
    <m/>
  </r>
  <r>
    <x v="8"/>
    <x v="2"/>
    <x v="4"/>
    <x v="7"/>
    <x v="46"/>
    <n v="0"/>
    <m/>
    <x v="1"/>
    <n v="278"/>
    <m/>
  </r>
  <r>
    <x v="8"/>
    <x v="2"/>
    <x v="4"/>
    <x v="7"/>
    <x v="50"/>
    <n v="23"/>
    <m/>
    <x v="0"/>
    <n v="92"/>
    <m/>
  </r>
  <r>
    <x v="8"/>
    <x v="2"/>
    <x v="4"/>
    <x v="8"/>
    <x v="52"/>
    <n v="0"/>
    <m/>
    <x v="1"/>
    <n v="210"/>
    <m/>
  </r>
  <r>
    <x v="8"/>
    <x v="2"/>
    <x v="4"/>
    <x v="8"/>
    <x v="53"/>
    <n v="290"/>
    <n v="63"/>
    <x v="0"/>
    <n v="12495"/>
    <n v="4815"/>
  </r>
  <r>
    <x v="8"/>
    <x v="2"/>
    <x v="4"/>
    <x v="8"/>
    <x v="56"/>
    <n v="21"/>
    <m/>
    <x v="0"/>
    <n v="84"/>
    <m/>
  </r>
  <r>
    <x v="8"/>
    <x v="2"/>
    <x v="4"/>
    <x v="9"/>
    <x v="58"/>
    <n v="0"/>
    <m/>
    <x v="1"/>
    <n v="1005"/>
    <m/>
  </r>
  <r>
    <x v="8"/>
    <x v="2"/>
    <x v="4"/>
    <x v="9"/>
    <x v="62"/>
    <n v="145"/>
    <m/>
    <x v="0"/>
    <n v="1899"/>
    <m/>
  </r>
  <r>
    <x v="8"/>
    <x v="2"/>
    <x v="5"/>
    <x v="3"/>
    <x v="64"/>
    <n v="56"/>
    <n v="56"/>
    <x v="0"/>
    <n v="6930"/>
    <n v="6930"/>
  </r>
  <r>
    <x v="8"/>
    <x v="2"/>
    <x v="5"/>
    <x v="3"/>
    <x v="65"/>
    <n v="0"/>
    <m/>
    <x v="2"/>
    <n v="0"/>
    <m/>
  </r>
  <r>
    <x v="8"/>
    <x v="2"/>
    <x v="5"/>
    <x v="3"/>
    <x v="66"/>
    <n v="0"/>
    <m/>
    <x v="1"/>
    <n v="910"/>
    <m/>
  </r>
  <r>
    <x v="8"/>
    <x v="2"/>
    <x v="5"/>
    <x v="3"/>
    <x v="67"/>
    <n v="560"/>
    <m/>
    <x v="0"/>
    <n v="6722"/>
    <m/>
  </r>
  <r>
    <x v="8"/>
    <x v="2"/>
    <x v="5"/>
    <x v="3"/>
    <x v="68"/>
    <n v="50"/>
    <m/>
    <x v="1"/>
    <n v="50"/>
    <m/>
  </r>
  <r>
    <x v="8"/>
    <x v="2"/>
    <x v="5"/>
    <x v="3"/>
    <x v="69"/>
    <n v="0"/>
    <m/>
    <x v="2"/>
    <n v="695"/>
    <m/>
  </r>
  <r>
    <x v="8"/>
    <x v="2"/>
    <x v="6"/>
    <x v="3"/>
    <x v="70"/>
    <n v="0"/>
    <m/>
    <x v="1"/>
    <n v="10515"/>
    <m/>
  </r>
  <r>
    <x v="8"/>
    <x v="2"/>
    <x v="6"/>
    <x v="3"/>
    <x v="71"/>
    <n v="228"/>
    <n v="116"/>
    <x v="0"/>
    <n v="8929"/>
    <n v="4587"/>
  </r>
  <r>
    <x v="8"/>
    <x v="2"/>
    <x v="7"/>
    <x v="3"/>
    <x v="76"/>
    <n v="0"/>
    <m/>
    <x v="1"/>
    <n v="140"/>
    <m/>
  </r>
  <r>
    <x v="8"/>
    <x v="2"/>
    <x v="7"/>
    <x v="3"/>
    <x v="81"/>
    <n v="90"/>
    <m/>
    <x v="0"/>
    <n v="540"/>
    <m/>
  </r>
  <r>
    <x v="8"/>
    <x v="2"/>
    <x v="8"/>
    <x v="3"/>
    <x v="85"/>
    <n v="0"/>
    <m/>
    <x v="1"/>
    <n v="350"/>
    <m/>
  </r>
  <r>
    <x v="8"/>
    <x v="2"/>
    <x v="8"/>
    <x v="3"/>
    <x v="87"/>
    <n v="157"/>
    <m/>
    <x v="0"/>
    <n v="3521"/>
    <m/>
  </r>
  <r>
    <x v="8"/>
    <x v="2"/>
    <x v="9"/>
    <x v="3"/>
    <x v="89"/>
    <n v="0"/>
    <m/>
    <x v="3"/>
    <n v="11830"/>
    <m/>
  </r>
  <r>
    <x v="8"/>
    <x v="2"/>
    <x v="9"/>
    <x v="3"/>
    <x v="90"/>
    <n v="1685"/>
    <m/>
    <x v="4"/>
    <n v="6456"/>
    <m/>
  </r>
  <r>
    <x v="8"/>
    <x v="2"/>
    <x v="9"/>
    <x v="3"/>
    <x v="91"/>
    <n v="1132"/>
    <m/>
    <x v="0"/>
    <n v="2814"/>
    <m/>
  </r>
  <r>
    <x v="8"/>
    <x v="3"/>
    <x v="10"/>
    <x v="11"/>
    <x v="97"/>
    <n v="52"/>
    <m/>
    <x v="0"/>
    <n v="3973"/>
    <m/>
  </r>
  <r>
    <x v="8"/>
    <x v="3"/>
    <x v="11"/>
    <x v="3"/>
    <x v="98"/>
    <n v="217"/>
    <m/>
    <x v="0"/>
    <n v="1085"/>
    <m/>
  </r>
  <r>
    <x v="8"/>
    <x v="4"/>
    <x v="15"/>
    <x v="3"/>
    <x v="114"/>
    <n v="194"/>
    <n v="194"/>
    <x v="0"/>
    <n v="27473"/>
    <n v="27473"/>
  </r>
  <r>
    <x v="8"/>
    <x v="4"/>
    <x v="15"/>
    <x v="3"/>
    <x v="115"/>
    <n v="667"/>
    <n v="274"/>
    <x v="2"/>
    <n v="667"/>
    <n v="274"/>
  </r>
  <r>
    <x v="8"/>
    <x v="4"/>
    <x v="15"/>
    <x v="3"/>
    <x v="116"/>
    <n v="873"/>
    <n v="364"/>
    <x v="0"/>
    <n v="1696"/>
    <n v="728"/>
  </r>
  <r>
    <x v="8"/>
    <x v="4"/>
    <x v="15"/>
    <x v="3"/>
    <x v="117"/>
    <n v="550"/>
    <n v="276"/>
    <x v="1"/>
    <n v="550"/>
    <n v="276"/>
  </r>
  <r>
    <x v="8"/>
    <x v="4"/>
    <x v="15"/>
    <x v="3"/>
    <x v="118"/>
    <n v="0"/>
    <n v="0"/>
    <x v="2"/>
    <n v="1628"/>
    <n v="728"/>
  </r>
  <r>
    <x v="9"/>
    <x v="0"/>
    <x v="18"/>
    <x v="3"/>
    <x v="124"/>
    <n v="74"/>
    <n v="51"/>
    <x v="0"/>
    <n v="31869"/>
    <n v="20412"/>
  </r>
  <r>
    <x v="9"/>
    <x v="0"/>
    <x v="18"/>
    <x v="3"/>
    <x v="125"/>
    <n v="2694"/>
    <n v="2228"/>
    <x v="0"/>
    <n v="485250"/>
    <n v="389132"/>
  </r>
  <r>
    <x v="9"/>
    <x v="0"/>
    <x v="18"/>
    <x v="3"/>
    <x v="126"/>
    <n v="354"/>
    <n v="354"/>
    <x v="0"/>
    <n v="79421"/>
    <n v="77093"/>
  </r>
  <r>
    <x v="9"/>
    <x v="0"/>
    <x v="18"/>
    <x v="3"/>
    <x v="127"/>
    <n v="522"/>
    <n v="522"/>
    <x v="0"/>
    <n v="135852"/>
    <n v="135852"/>
  </r>
  <r>
    <x v="9"/>
    <x v="0"/>
    <x v="0"/>
    <x v="0"/>
    <x v="0"/>
    <n v="558"/>
    <n v="226"/>
    <x v="0"/>
    <n v="218246"/>
    <n v="112173"/>
  </r>
  <r>
    <x v="9"/>
    <x v="0"/>
    <x v="0"/>
    <x v="1"/>
    <x v="3"/>
    <n v="2108"/>
    <n v="841"/>
    <x v="0"/>
    <n v="221235"/>
    <n v="155078"/>
  </r>
  <r>
    <x v="9"/>
    <x v="0"/>
    <x v="0"/>
    <x v="2"/>
    <x v="7"/>
    <n v="5357"/>
    <n v="537"/>
    <x v="0"/>
    <n v="114153"/>
    <n v="11332"/>
  </r>
  <r>
    <x v="9"/>
    <x v="0"/>
    <x v="0"/>
    <x v="2"/>
    <x v="8"/>
    <n v="4648"/>
    <n v="309"/>
    <x v="0"/>
    <n v="17408"/>
    <n v="1065"/>
  </r>
  <r>
    <x v="9"/>
    <x v="0"/>
    <x v="0"/>
    <x v="2"/>
    <x v="9"/>
    <n v="4862"/>
    <n v="80"/>
    <x v="1"/>
    <n v="4864"/>
    <n v="130"/>
  </r>
  <r>
    <x v="9"/>
    <x v="0"/>
    <x v="2"/>
    <x v="4"/>
    <x v="16"/>
    <n v="0"/>
    <n v="0"/>
    <x v="1"/>
    <n v="57318"/>
    <n v="27593"/>
  </r>
  <r>
    <x v="9"/>
    <x v="0"/>
    <x v="2"/>
    <x v="4"/>
    <x v="17"/>
    <n v="16073"/>
    <n v="8629"/>
    <x v="0"/>
    <n v="18399"/>
    <n v="8464"/>
  </r>
  <r>
    <x v="9"/>
    <x v="0"/>
    <x v="2"/>
    <x v="4"/>
    <x v="18"/>
    <n v="3782"/>
    <n v="0"/>
    <x v="1"/>
    <n v="3766"/>
    <n v="0"/>
  </r>
  <r>
    <x v="9"/>
    <x v="0"/>
    <x v="2"/>
    <x v="4"/>
    <x v="19"/>
    <n v="5251"/>
    <n v="3224"/>
    <x v="2"/>
    <n v="5251"/>
    <n v="3224"/>
  </r>
  <r>
    <x v="9"/>
    <x v="0"/>
    <x v="2"/>
    <x v="4"/>
    <x v="20"/>
    <n v="26211"/>
    <n v="18221"/>
    <x v="2"/>
    <n v="26882"/>
    <n v="18221"/>
  </r>
  <r>
    <x v="9"/>
    <x v="0"/>
    <x v="2"/>
    <x v="6"/>
    <x v="31"/>
    <n v="0"/>
    <n v="0"/>
    <x v="1"/>
    <n v="231530"/>
    <n v="19999"/>
  </r>
  <r>
    <x v="9"/>
    <x v="0"/>
    <x v="2"/>
    <x v="6"/>
    <x v="32"/>
    <n v="39273"/>
    <n v="9119"/>
    <x v="0"/>
    <n v="39757"/>
    <n v="9119"/>
  </r>
  <r>
    <x v="9"/>
    <x v="0"/>
    <x v="2"/>
    <x v="6"/>
    <x v="33"/>
    <n v="67504"/>
    <n v="13677"/>
    <x v="1"/>
    <n v="67404"/>
    <n v="13577"/>
  </r>
  <r>
    <x v="9"/>
    <x v="0"/>
    <x v="2"/>
    <x v="6"/>
    <x v="34"/>
    <n v="1931"/>
    <n v="0"/>
    <x v="2"/>
    <n v="1931"/>
    <n v="0"/>
  </r>
  <r>
    <x v="9"/>
    <x v="0"/>
    <x v="2"/>
    <x v="6"/>
    <x v="36"/>
    <n v="9150"/>
    <n v="0"/>
    <x v="2"/>
    <n v="9150"/>
    <n v="0"/>
  </r>
  <r>
    <x v="9"/>
    <x v="1"/>
    <x v="3"/>
    <x v="3"/>
    <x v="37"/>
    <n v="1427"/>
    <n v="0"/>
    <x v="0"/>
    <n v="9788"/>
    <n v="0"/>
  </r>
  <r>
    <x v="9"/>
    <x v="1"/>
    <x v="3"/>
    <x v="3"/>
    <x v="39"/>
    <n v="0"/>
    <n v="0"/>
    <x v="1"/>
    <n v="388789"/>
    <n v="0"/>
  </r>
  <r>
    <x v="9"/>
    <x v="1"/>
    <x v="3"/>
    <x v="3"/>
    <x v="40"/>
    <n v="7274"/>
    <n v="712"/>
    <x v="0"/>
    <n v="12154"/>
    <n v="1743"/>
  </r>
  <r>
    <x v="9"/>
    <x v="1"/>
    <x v="3"/>
    <x v="3"/>
    <x v="41"/>
    <n v="0"/>
    <n v="0"/>
    <x v="2"/>
    <n v="7148"/>
    <n v="0"/>
  </r>
  <r>
    <x v="9"/>
    <x v="1"/>
    <x v="3"/>
    <x v="3"/>
    <x v="42"/>
    <n v="0"/>
    <n v="0"/>
    <x v="1"/>
    <n v="45453"/>
    <n v="1768"/>
  </r>
  <r>
    <x v="9"/>
    <x v="1"/>
    <x v="3"/>
    <x v="3"/>
    <x v="43"/>
    <n v="0"/>
    <n v="0"/>
    <x v="2"/>
    <n v="13402"/>
    <n v="0"/>
  </r>
  <r>
    <x v="9"/>
    <x v="1"/>
    <x v="3"/>
    <x v="3"/>
    <x v="44"/>
    <n v="0"/>
    <n v="0"/>
    <x v="1"/>
    <n v="2547"/>
    <n v="0"/>
  </r>
  <r>
    <x v="9"/>
    <x v="2"/>
    <x v="4"/>
    <x v="7"/>
    <x v="46"/>
    <n v="0"/>
    <n v="0"/>
    <x v="1"/>
    <n v="156278"/>
    <n v="38792"/>
  </r>
  <r>
    <x v="9"/>
    <x v="2"/>
    <x v="4"/>
    <x v="7"/>
    <x v="48"/>
    <n v="0"/>
    <n v="0"/>
    <x v="2"/>
    <n v="1345"/>
    <n v="0"/>
  </r>
  <r>
    <x v="9"/>
    <x v="2"/>
    <x v="4"/>
    <x v="7"/>
    <x v="50"/>
    <n v="17408"/>
    <n v="0"/>
    <x v="0"/>
    <n v="50265"/>
    <n v="0"/>
  </r>
  <r>
    <x v="9"/>
    <x v="2"/>
    <x v="4"/>
    <x v="7"/>
    <x v="51"/>
    <n v="11"/>
    <n v="0"/>
    <x v="1"/>
    <n v="11"/>
    <n v="0"/>
  </r>
  <r>
    <x v="9"/>
    <x v="2"/>
    <x v="4"/>
    <x v="8"/>
    <x v="52"/>
    <n v="0"/>
    <n v="0"/>
    <x v="1"/>
    <n v="296949"/>
    <n v="1572"/>
  </r>
  <r>
    <x v="9"/>
    <x v="2"/>
    <x v="4"/>
    <x v="8"/>
    <x v="53"/>
    <n v="1314"/>
    <n v="716"/>
    <x v="0"/>
    <n v="47418"/>
    <n v="25511"/>
  </r>
  <r>
    <x v="9"/>
    <x v="2"/>
    <x v="4"/>
    <x v="8"/>
    <x v="54"/>
    <n v="0"/>
    <n v="0"/>
    <x v="2"/>
    <n v="1194"/>
    <n v="0"/>
  </r>
  <r>
    <x v="9"/>
    <x v="2"/>
    <x v="4"/>
    <x v="8"/>
    <x v="55"/>
    <n v="0"/>
    <n v="0"/>
    <x v="1"/>
    <n v="40873"/>
    <n v="0"/>
  </r>
  <r>
    <x v="9"/>
    <x v="2"/>
    <x v="4"/>
    <x v="8"/>
    <x v="56"/>
    <n v="2629"/>
    <n v="458"/>
    <x v="0"/>
    <n v="12526"/>
    <n v="5772"/>
  </r>
  <r>
    <x v="9"/>
    <x v="2"/>
    <x v="4"/>
    <x v="8"/>
    <x v="57"/>
    <n v="78"/>
    <n v="0"/>
    <x v="1"/>
    <n v="78"/>
    <n v="0"/>
  </r>
  <r>
    <x v="9"/>
    <x v="2"/>
    <x v="4"/>
    <x v="9"/>
    <x v="58"/>
    <n v="0"/>
    <n v="0"/>
    <x v="1"/>
    <n v="145120"/>
    <n v="7478"/>
  </r>
  <r>
    <x v="9"/>
    <x v="2"/>
    <x v="4"/>
    <x v="9"/>
    <x v="59"/>
    <n v="365"/>
    <n v="265"/>
    <x v="0"/>
    <n v="24832"/>
    <n v="19766"/>
  </r>
  <r>
    <x v="9"/>
    <x v="2"/>
    <x v="4"/>
    <x v="9"/>
    <x v="60"/>
    <n v="0"/>
    <n v="0"/>
    <x v="2"/>
    <n v="3157"/>
    <n v="0"/>
  </r>
  <r>
    <x v="9"/>
    <x v="2"/>
    <x v="4"/>
    <x v="9"/>
    <x v="62"/>
    <n v="10933"/>
    <n v="128"/>
    <x v="0"/>
    <n v="36802"/>
    <n v="877"/>
  </r>
  <r>
    <x v="9"/>
    <x v="2"/>
    <x v="4"/>
    <x v="9"/>
    <x v="63"/>
    <n v="212"/>
    <n v="0"/>
    <x v="1"/>
    <n v="223"/>
    <n v="0"/>
  </r>
  <r>
    <x v="9"/>
    <x v="2"/>
    <x v="5"/>
    <x v="3"/>
    <x v="64"/>
    <n v="276"/>
    <n v="223"/>
    <x v="0"/>
    <n v="18386"/>
    <n v="16436"/>
  </r>
  <r>
    <x v="9"/>
    <x v="2"/>
    <x v="5"/>
    <x v="3"/>
    <x v="66"/>
    <n v="0"/>
    <n v="0"/>
    <x v="1"/>
    <n v="678116"/>
    <n v="51876"/>
  </r>
  <r>
    <x v="9"/>
    <x v="2"/>
    <x v="5"/>
    <x v="3"/>
    <x v="67"/>
    <n v="8198"/>
    <n v="40"/>
    <x v="0"/>
    <n v="21271"/>
    <n v="300"/>
  </r>
  <r>
    <x v="9"/>
    <x v="2"/>
    <x v="5"/>
    <x v="3"/>
    <x v="69"/>
    <n v="0"/>
    <n v="0"/>
    <x v="2"/>
    <n v="12251"/>
    <n v="1769"/>
  </r>
  <r>
    <x v="9"/>
    <x v="2"/>
    <x v="6"/>
    <x v="3"/>
    <x v="70"/>
    <n v="0"/>
    <n v="0"/>
    <x v="1"/>
    <n v="1701111"/>
    <n v="13245"/>
  </r>
  <r>
    <x v="9"/>
    <x v="2"/>
    <x v="6"/>
    <x v="3"/>
    <x v="71"/>
    <n v="811"/>
    <n v="644"/>
    <x v="0"/>
    <n v="40620"/>
    <n v="35824"/>
  </r>
  <r>
    <x v="9"/>
    <x v="2"/>
    <x v="6"/>
    <x v="3"/>
    <x v="72"/>
    <n v="0"/>
    <n v="0"/>
    <x v="2"/>
    <n v="0"/>
    <n v="0"/>
  </r>
  <r>
    <x v="9"/>
    <x v="2"/>
    <x v="6"/>
    <x v="3"/>
    <x v="73"/>
    <n v="0"/>
    <n v="0"/>
    <x v="1"/>
    <n v="31890"/>
    <n v="0"/>
  </r>
  <r>
    <x v="9"/>
    <x v="2"/>
    <x v="6"/>
    <x v="3"/>
    <x v="74"/>
    <n v="2421"/>
    <n v="162"/>
    <x v="0"/>
    <n v="6275"/>
    <n v="528"/>
  </r>
  <r>
    <x v="9"/>
    <x v="2"/>
    <x v="6"/>
    <x v="3"/>
    <x v="75"/>
    <n v="0"/>
    <n v="0"/>
    <x v="1"/>
    <n v="0"/>
    <n v="0"/>
  </r>
  <r>
    <x v="9"/>
    <x v="2"/>
    <x v="7"/>
    <x v="3"/>
    <x v="76"/>
    <n v="0"/>
    <n v="0"/>
    <x v="1"/>
    <n v="36377"/>
    <n v="10284"/>
  </r>
  <r>
    <x v="9"/>
    <x v="2"/>
    <x v="7"/>
    <x v="3"/>
    <x v="78"/>
    <n v="0"/>
    <n v="0"/>
    <x v="2"/>
    <n v="8930"/>
    <n v="0"/>
  </r>
  <r>
    <x v="9"/>
    <x v="2"/>
    <x v="7"/>
    <x v="3"/>
    <x v="79"/>
    <n v="0"/>
    <n v="0"/>
    <x v="1"/>
    <n v="2337"/>
    <n v="0"/>
  </r>
  <r>
    <x v="9"/>
    <x v="2"/>
    <x v="7"/>
    <x v="3"/>
    <x v="80"/>
    <n v="0"/>
    <n v="0"/>
    <x v="2"/>
    <n v="3596"/>
    <n v="0"/>
  </r>
  <r>
    <x v="9"/>
    <x v="2"/>
    <x v="7"/>
    <x v="3"/>
    <x v="81"/>
    <n v="3839"/>
    <n v="172"/>
    <x v="0"/>
    <n v="10831"/>
    <n v="374"/>
  </r>
  <r>
    <x v="9"/>
    <x v="2"/>
    <x v="7"/>
    <x v="3"/>
    <x v="82"/>
    <n v="3289"/>
    <n v="268"/>
    <x v="1"/>
    <n v="3185"/>
    <n v="210"/>
  </r>
  <r>
    <x v="9"/>
    <x v="2"/>
    <x v="9"/>
    <x v="3"/>
    <x v="89"/>
    <n v="0"/>
    <n v="0"/>
    <x v="3"/>
    <n v="342700"/>
    <n v="20391"/>
  </r>
  <r>
    <x v="9"/>
    <x v="2"/>
    <x v="9"/>
    <x v="3"/>
    <x v="90"/>
    <n v="13794"/>
    <n v="4179"/>
    <x v="4"/>
    <n v="195283"/>
    <n v="69120"/>
  </r>
  <r>
    <x v="9"/>
    <x v="2"/>
    <x v="9"/>
    <x v="3"/>
    <x v="91"/>
    <n v="1063"/>
    <n v="144"/>
    <x v="0"/>
    <n v="2441"/>
    <n v="46"/>
  </r>
  <r>
    <x v="9"/>
    <x v="3"/>
    <x v="10"/>
    <x v="11"/>
    <x v="94"/>
    <n v="11964"/>
    <n v="9517"/>
    <x v="0"/>
    <n v="572012"/>
    <n v="514456"/>
  </r>
  <r>
    <x v="9"/>
    <x v="3"/>
    <x v="10"/>
    <x v="11"/>
    <x v="95"/>
    <n v="13949"/>
    <n v="2244"/>
    <x v="0"/>
    <n v="296378"/>
    <n v="77322"/>
  </r>
  <r>
    <x v="9"/>
    <x v="3"/>
    <x v="10"/>
    <x v="11"/>
    <x v="96"/>
    <n v="4190"/>
    <n v="2880"/>
    <x v="0"/>
    <n v="152674"/>
    <n v="115679"/>
  </r>
  <r>
    <x v="9"/>
    <x v="3"/>
    <x v="10"/>
    <x v="11"/>
    <x v="97"/>
    <n v="778"/>
    <n v="778"/>
    <x v="0"/>
    <n v="27293"/>
    <n v="27293"/>
  </r>
  <r>
    <x v="9"/>
    <x v="3"/>
    <x v="12"/>
    <x v="12"/>
    <x v="99"/>
    <n v="1841"/>
    <n v="469"/>
    <x v="0"/>
    <n v="8273"/>
    <n v="1690"/>
  </r>
  <r>
    <x v="9"/>
    <x v="3"/>
    <x v="12"/>
    <x v="12"/>
    <x v="100"/>
    <n v="6737"/>
    <n v="3434"/>
    <x v="0"/>
    <n v="6751"/>
    <n v="3364"/>
  </r>
  <r>
    <x v="9"/>
    <x v="3"/>
    <x v="12"/>
    <x v="13"/>
    <x v="101"/>
    <n v="2580"/>
    <n v="0"/>
    <x v="0"/>
    <n v="2570"/>
    <n v="0"/>
  </r>
  <r>
    <x v="9"/>
    <x v="4"/>
    <x v="15"/>
    <x v="3"/>
    <x v="113"/>
    <n v="0"/>
    <n v="0"/>
    <x v="2"/>
    <n v="9741"/>
    <n v="4915"/>
  </r>
  <r>
    <x v="9"/>
    <x v="4"/>
    <x v="15"/>
    <x v="3"/>
    <x v="114"/>
    <n v="492"/>
    <n v="0"/>
    <x v="0"/>
    <n v="7407"/>
    <n v="0"/>
  </r>
  <r>
    <x v="9"/>
    <x v="4"/>
    <x v="15"/>
    <x v="3"/>
    <x v="115"/>
    <n v="6552"/>
    <n v="422"/>
    <x v="2"/>
    <n v="6583"/>
    <n v="422"/>
  </r>
  <r>
    <x v="9"/>
    <x v="4"/>
    <x v="15"/>
    <x v="3"/>
    <x v="116"/>
    <n v="44038"/>
    <n v="19673"/>
    <x v="0"/>
    <n v="124357"/>
    <n v="34787"/>
  </r>
  <r>
    <x v="9"/>
    <x v="4"/>
    <x v="15"/>
    <x v="3"/>
    <x v="117"/>
    <n v="27611"/>
    <n v="10820"/>
    <x v="1"/>
    <n v="27333"/>
    <n v="10681"/>
  </r>
  <r>
    <x v="9"/>
    <x v="4"/>
    <x v="15"/>
    <x v="3"/>
    <x v="118"/>
    <n v="0"/>
    <n v="0"/>
    <x v="2"/>
    <n v="31453"/>
    <n v="14134"/>
  </r>
  <r>
    <x v="9"/>
    <x v="4"/>
    <x v="15"/>
    <x v="3"/>
    <x v="119"/>
    <n v="0"/>
    <n v="0"/>
    <x v="2"/>
    <n v="327"/>
    <n v="0"/>
  </r>
  <r>
    <x v="10"/>
    <x v="0"/>
    <x v="16"/>
    <x v="3"/>
    <x v="121"/>
    <n v="770"/>
    <n v="218"/>
    <x v="0"/>
    <n v="501817"/>
    <n v="139289"/>
  </r>
  <r>
    <x v="10"/>
    <x v="0"/>
    <x v="17"/>
    <x v="3"/>
    <x v="122"/>
    <n v="890"/>
    <n v="221"/>
    <x v="0"/>
    <n v="765199"/>
    <n v="187924"/>
  </r>
  <r>
    <x v="10"/>
    <x v="0"/>
    <x v="17"/>
    <x v="3"/>
    <x v="123"/>
    <n v="760"/>
    <n v="243"/>
    <x v="0"/>
    <n v="633108"/>
    <n v="202104"/>
  </r>
  <r>
    <x v="10"/>
    <x v="0"/>
    <x v="17"/>
    <x v="3"/>
    <x v="129"/>
    <n v="22"/>
    <n v="0"/>
    <x v="5"/>
    <n v="22"/>
    <n v="0"/>
  </r>
  <r>
    <x v="10"/>
    <x v="0"/>
    <x v="19"/>
    <x v="3"/>
    <x v="128"/>
    <n v="515"/>
    <n v="221"/>
    <x v="0"/>
    <n v="565044"/>
    <n v="241233"/>
  </r>
  <r>
    <x v="10"/>
    <x v="0"/>
    <x v="19"/>
    <x v="3"/>
    <x v="130"/>
    <n v="22"/>
    <n v="0"/>
    <x v="5"/>
    <n v="22"/>
    <n v="0"/>
  </r>
  <r>
    <x v="10"/>
    <x v="0"/>
    <x v="0"/>
    <x v="1"/>
    <x v="3"/>
    <n v="53"/>
    <n v="49"/>
    <x v="0"/>
    <n v="12980"/>
    <n v="12795"/>
  </r>
  <r>
    <x v="10"/>
    <x v="1"/>
    <x v="3"/>
    <x v="3"/>
    <x v="37"/>
    <n v="39"/>
    <n v="0"/>
    <x v="0"/>
    <n v="416"/>
    <n v="0"/>
  </r>
  <r>
    <x v="10"/>
    <x v="1"/>
    <x v="3"/>
    <x v="3"/>
    <x v="40"/>
    <n v="0"/>
    <n v="0"/>
    <x v="0"/>
    <n v="0"/>
    <n v="0"/>
  </r>
  <r>
    <x v="10"/>
    <x v="1"/>
    <x v="3"/>
    <x v="3"/>
    <x v="41"/>
    <n v="0"/>
    <n v="0"/>
    <x v="2"/>
    <n v="330"/>
    <n v="0"/>
  </r>
  <r>
    <x v="10"/>
    <x v="1"/>
    <x v="3"/>
    <x v="3"/>
    <x v="42"/>
    <n v="0"/>
    <n v="0"/>
    <x v="1"/>
    <n v="10703"/>
    <n v="0"/>
  </r>
  <r>
    <x v="10"/>
    <x v="1"/>
    <x v="3"/>
    <x v="3"/>
    <x v="43"/>
    <n v="0"/>
    <n v="0"/>
    <x v="2"/>
    <n v="41"/>
    <n v="0"/>
  </r>
  <r>
    <x v="10"/>
    <x v="1"/>
    <x v="3"/>
    <x v="3"/>
    <x v="44"/>
    <n v="0"/>
    <n v="0"/>
    <x v="1"/>
    <n v="0"/>
    <n v="0"/>
  </r>
  <r>
    <x v="10"/>
    <x v="2"/>
    <x v="4"/>
    <x v="7"/>
    <x v="46"/>
    <n v="0"/>
    <n v="0"/>
    <x v="1"/>
    <n v="1813"/>
    <n v="0"/>
  </r>
  <r>
    <x v="10"/>
    <x v="2"/>
    <x v="4"/>
    <x v="7"/>
    <x v="47"/>
    <n v="19"/>
    <n v="0"/>
    <x v="0"/>
    <n v="460"/>
    <n v="0"/>
  </r>
  <r>
    <x v="10"/>
    <x v="2"/>
    <x v="4"/>
    <x v="7"/>
    <x v="48"/>
    <n v="0"/>
    <n v="0"/>
    <x v="2"/>
    <n v="60"/>
    <n v="0"/>
  </r>
  <r>
    <x v="10"/>
    <x v="2"/>
    <x v="4"/>
    <x v="7"/>
    <x v="50"/>
    <n v="41"/>
    <n v="0"/>
    <x v="0"/>
    <n v="310"/>
    <n v="0"/>
  </r>
  <r>
    <x v="10"/>
    <x v="2"/>
    <x v="4"/>
    <x v="8"/>
    <x v="52"/>
    <n v="0"/>
    <n v="0"/>
    <x v="1"/>
    <n v="1566"/>
    <n v="0"/>
  </r>
  <r>
    <x v="10"/>
    <x v="2"/>
    <x v="4"/>
    <x v="8"/>
    <x v="53"/>
    <n v="590"/>
    <n v="0"/>
    <x v="0"/>
    <n v="18432"/>
    <n v="0"/>
  </r>
  <r>
    <x v="10"/>
    <x v="2"/>
    <x v="4"/>
    <x v="8"/>
    <x v="54"/>
    <n v="0"/>
    <n v="0"/>
    <x v="2"/>
    <n v="45"/>
    <n v="0"/>
  </r>
  <r>
    <x v="10"/>
    <x v="2"/>
    <x v="4"/>
    <x v="8"/>
    <x v="56"/>
    <n v="201"/>
    <n v="0"/>
    <x v="0"/>
    <n v="922"/>
    <n v="0"/>
  </r>
  <r>
    <x v="10"/>
    <x v="2"/>
    <x v="4"/>
    <x v="8"/>
    <x v="57"/>
    <n v="6"/>
    <n v="0"/>
    <x v="1"/>
    <n v="6"/>
    <n v="0"/>
  </r>
  <r>
    <x v="10"/>
    <x v="2"/>
    <x v="4"/>
    <x v="9"/>
    <x v="58"/>
    <n v="0"/>
    <n v="0"/>
    <x v="1"/>
    <n v="14569"/>
    <n v="0"/>
  </r>
  <r>
    <x v="10"/>
    <x v="2"/>
    <x v="4"/>
    <x v="9"/>
    <x v="59"/>
    <n v="45"/>
    <n v="0"/>
    <x v="0"/>
    <n v="2064"/>
    <n v="0"/>
  </r>
  <r>
    <x v="10"/>
    <x v="2"/>
    <x v="4"/>
    <x v="9"/>
    <x v="60"/>
    <n v="0"/>
    <n v="0"/>
    <x v="2"/>
    <n v="55"/>
    <n v="0"/>
  </r>
  <r>
    <x v="10"/>
    <x v="2"/>
    <x v="4"/>
    <x v="9"/>
    <x v="62"/>
    <n v="99"/>
    <n v="0"/>
    <x v="0"/>
    <n v="352"/>
    <n v="0"/>
  </r>
  <r>
    <x v="10"/>
    <x v="2"/>
    <x v="4"/>
    <x v="9"/>
    <x v="63"/>
    <n v="0"/>
    <n v="0"/>
    <x v="1"/>
    <n v="0"/>
    <n v="0"/>
  </r>
  <r>
    <x v="10"/>
    <x v="2"/>
    <x v="5"/>
    <x v="3"/>
    <x v="65"/>
    <n v="0"/>
    <n v="0"/>
    <x v="2"/>
    <n v="0"/>
    <n v="0"/>
  </r>
  <r>
    <x v="10"/>
    <x v="2"/>
    <x v="5"/>
    <x v="3"/>
    <x v="66"/>
    <n v="0"/>
    <n v="0"/>
    <x v="1"/>
    <n v="12099"/>
    <n v="841"/>
  </r>
  <r>
    <x v="10"/>
    <x v="2"/>
    <x v="5"/>
    <x v="3"/>
    <x v="67"/>
    <n v="1521"/>
    <n v="0"/>
    <x v="0"/>
    <n v="6997"/>
    <n v="0"/>
  </r>
  <r>
    <x v="10"/>
    <x v="2"/>
    <x v="5"/>
    <x v="3"/>
    <x v="68"/>
    <n v="0"/>
    <n v="0"/>
    <x v="1"/>
    <n v="0"/>
    <n v="0"/>
  </r>
  <r>
    <x v="10"/>
    <x v="2"/>
    <x v="5"/>
    <x v="3"/>
    <x v="69"/>
    <n v="0"/>
    <n v="0"/>
    <x v="2"/>
    <n v="371"/>
    <n v="0"/>
  </r>
  <r>
    <x v="10"/>
    <x v="2"/>
    <x v="6"/>
    <x v="3"/>
    <x v="70"/>
    <n v="0"/>
    <n v="0"/>
    <x v="1"/>
    <n v="335599"/>
    <n v="207692"/>
  </r>
  <r>
    <x v="10"/>
    <x v="2"/>
    <x v="6"/>
    <x v="3"/>
    <x v="71"/>
    <n v="604"/>
    <n v="0"/>
    <x v="0"/>
    <n v="22854"/>
    <n v="0"/>
  </r>
  <r>
    <x v="10"/>
    <x v="2"/>
    <x v="6"/>
    <x v="3"/>
    <x v="72"/>
    <n v="0"/>
    <n v="0"/>
    <x v="2"/>
    <n v="0"/>
    <n v="0"/>
  </r>
  <r>
    <x v="10"/>
    <x v="2"/>
    <x v="6"/>
    <x v="3"/>
    <x v="74"/>
    <n v="45"/>
    <n v="0"/>
    <x v="0"/>
    <n v="234"/>
    <n v="0"/>
  </r>
  <r>
    <x v="10"/>
    <x v="2"/>
    <x v="6"/>
    <x v="3"/>
    <x v="75"/>
    <n v="30"/>
    <n v="0"/>
    <x v="1"/>
    <n v="30"/>
    <n v="0"/>
  </r>
  <r>
    <x v="10"/>
    <x v="2"/>
    <x v="7"/>
    <x v="3"/>
    <x v="76"/>
    <n v="0"/>
    <n v="0"/>
    <x v="1"/>
    <n v="6596"/>
    <n v="0"/>
  </r>
  <r>
    <x v="10"/>
    <x v="2"/>
    <x v="7"/>
    <x v="3"/>
    <x v="78"/>
    <n v="0"/>
    <n v="0"/>
    <x v="2"/>
    <n v="2168"/>
    <n v="0"/>
  </r>
  <r>
    <x v="10"/>
    <x v="2"/>
    <x v="7"/>
    <x v="3"/>
    <x v="79"/>
    <n v="0"/>
    <n v="0"/>
    <x v="1"/>
    <n v="221"/>
    <n v="0"/>
  </r>
  <r>
    <x v="10"/>
    <x v="2"/>
    <x v="7"/>
    <x v="3"/>
    <x v="80"/>
    <n v="0"/>
    <n v="0"/>
    <x v="2"/>
    <n v="992"/>
    <n v="0"/>
  </r>
  <r>
    <x v="10"/>
    <x v="2"/>
    <x v="7"/>
    <x v="3"/>
    <x v="81"/>
    <n v="538"/>
    <n v="0"/>
    <x v="0"/>
    <n v="2104"/>
    <n v="0"/>
  </r>
  <r>
    <x v="10"/>
    <x v="2"/>
    <x v="7"/>
    <x v="3"/>
    <x v="82"/>
    <n v="18"/>
    <n v="0"/>
    <x v="1"/>
    <n v="18"/>
    <n v="0"/>
  </r>
  <r>
    <x v="10"/>
    <x v="2"/>
    <x v="8"/>
    <x v="3"/>
    <x v="84"/>
    <n v="0"/>
    <n v="0"/>
    <x v="2"/>
    <n v="1115"/>
    <n v="0"/>
  </r>
  <r>
    <x v="10"/>
    <x v="2"/>
    <x v="8"/>
    <x v="3"/>
    <x v="86"/>
    <n v="0"/>
    <n v="0"/>
    <x v="1"/>
    <n v="20521"/>
    <n v="0"/>
  </r>
  <r>
    <x v="10"/>
    <x v="2"/>
    <x v="8"/>
    <x v="3"/>
    <x v="87"/>
    <n v="21"/>
    <n v="0"/>
    <x v="0"/>
    <n v="200"/>
    <n v="0"/>
  </r>
  <r>
    <x v="10"/>
    <x v="2"/>
    <x v="8"/>
    <x v="3"/>
    <x v="88"/>
    <n v="0"/>
    <n v="0"/>
    <x v="1"/>
    <n v="0"/>
    <n v="0"/>
  </r>
  <r>
    <x v="10"/>
    <x v="2"/>
    <x v="9"/>
    <x v="3"/>
    <x v="89"/>
    <n v="0"/>
    <n v="0"/>
    <x v="3"/>
    <n v="72047"/>
    <n v="0"/>
  </r>
  <r>
    <x v="10"/>
    <x v="2"/>
    <x v="9"/>
    <x v="3"/>
    <x v="90"/>
    <n v="8452"/>
    <n v="0"/>
    <x v="4"/>
    <n v="71103"/>
    <n v="0"/>
  </r>
  <r>
    <x v="10"/>
    <x v="2"/>
    <x v="9"/>
    <x v="3"/>
    <x v="91"/>
    <n v="39"/>
    <n v="0"/>
    <x v="0"/>
    <n v="78"/>
    <n v="0"/>
  </r>
  <r>
    <x v="10"/>
    <x v="3"/>
    <x v="10"/>
    <x v="11"/>
    <x v="94"/>
    <n v="528"/>
    <n v="0"/>
    <x v="0"/>
    <n v="14386"/>
    <n v="0"/>
  </r>
  <r>
    <x v="10"/>
    <x v="3"/>
    <x v="10"/>
    <x v="11"/>
    <x v="95"/>
    <n v="4157"/>
    <n v="0"/>
    <x v="0"/>
    <n v="80999"/>
    <n v="0"/>
  </r>
  <r>
    <x v="10"/>
    <x v="3"/>
    <x v="10"/>
    <x v="11"/>
    <x v="96"/>
    <n v="194"/>
    <n v="0"/>
    <x v="0"/>
    <n v="4749"/>
    <n v="0"/>
  </r>
  <r>
    <x v="10"/>
    <x v="3"/>
    <x v="10"/>
    <x v="11"/>
    <x v="97"/>
    <n v="1440"/>
    <n v="0"/>
    <x v="0"/>
    <n v="41071"/>
    <n v="0"/>
  </r>
  <r>
    <x v="10"/>
    <x v="3"/>
    <x v="12"/>
    <x v="12"/>
    <x v="99"/>
    <n v="693"/>
    <n v="306"/>
    <x v="0"/>
    <n v="4066"/>
    <n v="1970"/>
  </r>
  <r>
    <x v="10"/>
    <x v="3"/>
    <x v="12"/>
    <x v="12"/>
    <x v="100"/>
    <n v="279"/>
    <n v="5"/>
    <x v="0"/>
    <n v="279"/>
    <n v="5"/>
  </r>
  <r>
    <x v="10"/>
    <x v="3"/>
    <x v="12"/>
    <x v="13"/>
    <x v="101"/>
    <n v="0"/>
    <n v="0"/>
    <x v="0"/>
    <n v="0"/>
    <n v="0"/>
  </r>
  <r>
    <x v="10"/>
    <x v="4"/>
    <x v="15"/>
    <x v="3"/>
    <x v="113"/>
    <n v="0"/>
    <n v="0"/>
    <x v="2"/>
    <n v="1066"/>
    <n v="457"/>
  </r>
  <r>
    <x v="10"/>
    <x v="4"/>
    <x v="15"/>
    <x v="3"/>
    <x v="116"/>
    <n v="1101"/>
    <n v="444"/>
    <x v="0"/>
    <n v="8585"/>
    <n v="4095"/>
  </r>
  <r>
    <x v="10"/>
    <x v="4"/>
    <x v="15"/>
    <x v="3"/>
    <x v="117"/>
    <n v="5128"/>
    <n v="2194"/>
    <x v="1"/>
    <n v="5124"/>
    <n v="2194"/>
  </r>
  <r>
    <x v="10"/>
    <x v="4"/>
    <x v="15"/>
    <x v="3"/>
    <x v="118"/>
    <n v="0"/>
    <n v="0"/>
    <x v="2"/>
    <n v="32883"/>
    <n v="15524"/>
  </r>
  <r>
    <x v="10"/>
    <x v="4"/>
    <x v="15"/>
    <x v="3"/>
    <x v="119"/>
    <n v="0"/>
    <n v="0"/>
    <x v="2"/>
    <n v="0"/>
    <n v="0"/>
  </r>
  <r>
    <x v="11"/>
    <x v="0"/>
    <x v="16"/>
    <x v="3"/>
    <x v="120"/>
    <n v="149"/>
    <n v="9"/>
    <x v="0"/>
    <n v="133680"/>
    <n v="8870"/>
  </r>
  <r>
    <x v="11"/>
    <x v="0"/>
    <x v="16"/>
    <x v="3"/>
    <x v="121"/>
    <n v="496"/>
    <n v="33"/>
    <x v="0"/>
    <n v="479180"/>
    <n v="32850"/>
  </r>
  <r>
    <x v="11"/>
    <x v="0"/>
    <x v="17"/>
    <x v="3"/>
    <x v="122"/>
    <n v="1530"/>
    <n v="65"/>
    <x v="0"/>
    <n v="1475385"/>
    <n v="63140"/>
  </r>
  <r>
    <x v="11"/>
    <x v="0"/>
    <x v="17"/>
    <x v="3"/>
    <x v="123"/>
    <n v="983"/>
    <n v="93"/>
    <x v="0"/>
    <n v="1149026"/>
    <n v="110090"/>
  </r>
  <r>
    <x v="11"/>
    <x v="0"/>
    <x v="19"/>
    <x v="3"/>
    <x v="128"/>
    <n v="239"/>
    <n v="53"/>
    <x v="0"/>
    <n v="275458"/>
    <n v="59790"/>
  </r>
  <r>
    <x v="11"/>
    <x v="0"/>
    <x v="0"/>
    <x v="0"/>
    <x v="0"/>
    <n v="146"/>
    <n v="0"/>
    <x v="0"/>
    <n v="12025"/>
    <n v="0"/>
  </r>
  <r>
    <x v="11"/>
    <x v="0"/>
    <x v="0"/>
    <x v="0"/>
    <x v="1"/>
    <n v="652"/>
    <n v="652"/>
    <x v="0"/>
    <n v="1756"/>
    <n v="1756"/>
  </r>
  <r>
    <x v="11"/>
    <x v="0"/>
    <x v="0"/>
    <x v="1"/>
    <x v="4"/>
    <n v="4667"/>
    <n v="4044"/>
    <x v="0"/>
    <n v="4667"/>
    <n v="4044"/>
  </r>
  <r>
    <x v="11"/>
    <x v="0"/>
    <x v="2"/>
    <x v="4"/>
    <x v="14"/>
    <n v="232"/>
    <n v="179"/>
    <x v="0"/>
    <n v="3760"/>
    <n v="1014"/>
  </r>
  <r>
    <x v="11"/>
    <x v="0"/>
    <x v="2"/>
    <x v="4"/>
    <x v="16"/>
    <n v="0"/>
    <n v="0"/>
    <x v="1"/>
    <n v="140800"/>
    <n v="24885"/>
  </r>
  <r>
    <x v="11"/>
    <x v="0"/>
    <x v="2"/>
    <x v="4"/>
    <x v="17"/>
    <n v="10684"/>
    <n v="7002"/>
    <x v="0"/>
    <n v="11404"/>
    <n v="6353"/>
  </r>
  <r>
    <x v="11"/>
    <x v="0"/>
    <x v="2"/>
    <x v="4"/>
    <x v="20"/>
    <n v="53073"/>
    <n v="36869"/>
    <x v="2"/>
    <n v="53013"/>
    <n v="36809"/>
  </r>
  <r>
    <x v="11"/>
    <x v="1"/>
    <x v="3"/>
    <x v="3"/>
    <x v="40"/>
    <n v="20479"/>
    <n v="10346"/>
    <x v="0"/>
    <n v="20479"/>
    <n v="10346"/>
  </r>
  <r>
    <x v="11"/>
    <x v="1"/>
    <x v="3"/>
    <x v="3"/>
    <x v="41"/>
    <n v="0"/>
    <n v="0"/>
    <x v="2"/>
    <n v="226957"/>
    <n v="0"/>
  </r>
  <r>
    <x v="11"/>
    <x v="1"/>
    <x v="3"/>
    <x v="3"/>
    <x v="42"/>
    <n v="0"/>
    <n v="0"/>
    <x v="1"/>
    <n v="43274"/>
    <n v="0"/>
  </r>
  <r>
    <x v="11"/>
    <x v="1"/>
    <x v="3"/>
    <x v="3"/>
    <x v="43"/>
    <n v="0"/>
    <n v="0"/>
    <x v="2"/>
    <n v="5368"/>
    <n v="0"/>
  </r>
  <r>
    <x v="11"/>
    <x v="2"/>
    <x v="4"/>
    <x v="7"/>
    <x v="46"/>
    <n v="0"/>
    <n v="0"/>
    <x v="1"/>
    <n v="12365"/>
    <n v="12212"/>
  </r>
  <r>
    <x v="11"/>
    <x v="2"/>
    <x v="4"/>
    <x v="7"/>
    <x v="50"/>
    <n v="140"/>
    <n v="140"/>
    <x v="0"/>
    <n v="420"/>
    <n v="420"/>
  </r>
  <r>
    <x v="11"/>
    <x v="2"/>
    <x v="4"/>
    <x v="8"/>
    <x v="52"/>
    <n v="0"/>
    <n v="0"/>
    <x v="1"/>
    <n v="40088"/>
    <n v="38862"/>
  </r>
  <r>
    <x v="11"/>
    <x v="2"/>
    <x v="4"/>
    <x v="8"/>
    <x v="53"/>
    <n v="1070"/>
    <n v="22"/>
    <x v="0"/>
    <n v="34427"/>
    <n v="865"/>
  </r>
  <r>
    <x v="11"/>
    <x v="2"/>
    <x v="4"/>
    <x v="8"/>
    <x v="56"/>
    <n v="30"/>
    <n v="30"/>
    <x v="0"/>
    <n v="30"/>
    <n v="30"/>
  </r>
  <r>
    <x v="11"/>
    <x v="2"/>
    <x v="4"/>
    <x v="9"/>
    <x v="58"/>
    <m/>
    <n v="0"/>
    <x v="1"/>
    <n v="40957"/>
    <n v="40764"/>
  </r>
  <r>
    <x v="11"/>
    <x v="2"/>
    <x v="4"/>
    <x v="9"/>
    <x v="59"/>
    <n v="162"/>
    <n v="0"/>
    <x v="0"/>
    <n v="11909"/>
    <n v="0"/>
  </r>
  <r>
    <x v="11"/>
    <x v="2"/>
    <x v="4"/>
    <x v="9"/>
    <x v="60"/>
    <n v="0"/>
    <n v="0"/>
    <x v="2"/>
    <n v="1959"/>
    <n v="1959"/>
  </r>
  <r>
    <x v="11"/>
    <x v="2"/>
    <x v="4"/>
    <x v="9"/>
    <x v="62"/>
    <n v="4"/>
    <n v="4"/>
    <x v="0"/>
    <n v="12"/>
    <n v="12"/>
  </r>
  <r>
    <x v="11"/>
    <x v="2"/>
    <x v="4"/>
    <x v="9"/>
    <x v="63"/>
    <n v="114"/>
    <n v="114"/>
    <x v="1"/>
    <n v="114"/>
    <n v="114"/>
  </r>
  <r>
    <x v="11"/>
    <x v="2"/>
    <x v="5"/>
    <x v="3"/>
    <x v="66"/>
    <n v="0"/>
    <n v="0"/>
    <x v="1"/>
    <n v="11021"/>
    <n v="11021"/>
  </r>
  <r>
    <x v="11"/>
    <x v="2"/>
    <x v="5"/>
    <x v="3"/>
    <x v="67"/>
    <n v="556"/>
    <n v="216"/>
    <x v="0"/>
    <n v="571"/>
    <n v="231"/>
  </r>
  <r>
    <x v="11"/>
    <x v="2"/>
    <x v="5"/>
    <x v="3"/>
    <x v="68"/>
    <n v="168"/>
    <n v="168"/>
    <x v="1"/>
    <n v="168"/>
    <n v="168"/>
  </r>
  <r>
    <x v="11"/>
    <x v="2"/>
    <x v="6"/>
    <x v="3"/>
    <x v="70"/>
    <n v="0"/>
    <n v="0"/>
    <x v="1"/>
    <n v="243224"/>
    <n v="242355"/>
  </r>
  <r>
    <x v="11"/>
    <x v="2"/>
    <x v="6"/>
    <x v="3"/>
    <x v="71"/>
    <n v="48"/>
    <n v="0"/>
    <x v="0"/>
    <n v="954"/>
    <n v="0"/>
  </r>
  <r>
    <x v="11"/>
    <x v="2"/>
    <x v="6"/>
    <x v="3"/>
    <x v="74"/>
    <n v="6899"/>
    <n v="6899"/>
    <x v="0"/>
    <n v="7828"/>
    <n v="7828"/>
  </r>
  <r>
    <x v="11"/>
    <x v="2"/>
    <x v="7"/>
    <x v="3"/>
    <x v="76"/>
    <n v="0"/>
    <n v="0"/>
    <x v="1"/>
    <n v="3869"/>
    <n v="3869"/>
  </r>
  <r>
    <x v="11"/>
    <x v="2"/>
    <x v="7"/>
    <x v="3"/>
    <x v="78"/>
    <n v="0"/>
    <n v="0"/>
    <x v="2"/>
    <n v="3908"/>
    <n v="3908"/>
  </r>
  <r>
    <x v="11"/>
    <x v="2"/>
    <x v="7"/>
    <x v="3"/>
    <x v="80"/>
    <n v="0"/>
    <n v="0"/>
    <x v="2"/>
    <n v="6961"/>
    <n v="6718"/>
  </r>
  <r>
    <x v="11"/>
    <x v="2"/>
    <x v="7"/>
    <x v="3"/>
    <x v="81"/>
    <n v="382"/>
    <n v="382"/>
    <x v="0"/>
    <n v="455"/>
    <n v="455"/>
  </r>
  <r>
    <x v="11"/>
    <x v="2"/>
    <x v="8"/>
    <x v="3"/>
    <x v="84"/>
    <n v="0"/>
    <n v="0"/>
    <x v="2"/>
    <n v="332"/>
    <n v="332"/>
  </r>
  <r>
    <x v="11"/>
    <x v="2"/>
    <x v="8"/>
    <x v="3"/>
    <x v="85"/>
    <n v="0"/>
    <n v="0"/>
    <x v="1"/>
    <n v="65406"/>
    <n v="65340"/>
  </r>
  <r>
    <x v="11"/>
    <x v="2"/>
    <x v="8"/>
    <x v="3"/>
    <x v="87"/>
    <n v="84"/>
    <n v="84"/>
    <x v="0"/>
    <n v="914"/>
    <n v="914"/>
  </r>
  <r>
    <x v="11"/>
    <x v="2"/>
    <x v="9"/>
    <x v="3"/>
    <x v="89"/>
    <n v="0"/>
    <n v="0"/>
    <x v="3"/>
    <n v="75711"/>
    <n v="74880"/>
  </r>
  <r>
    <x v="11"/>
    <x v="2"/>
    <x v="9"/>
    <x v="3"/>
    <x v="91"/>
    <n v="364"/>
    <n v="0"/>
    <x v="0"/>
    <n v="519"/>
    <n v="0"/>
  </r>
  <r>
    <x v="11"/>
    <x v="2"/>
    <x v="9"/>
    <x v="3"/>
    <x v="90"/>
    <n v="3670"/>
    <n v="3669"/>
    <x v="4"/>
    <n v="10062"/>
    <n v="10062"/>
  </r>
  <r>
    <x v="11"/>
    <x v="3"/>
    <x v="11"/>
    <x v="3"/>
    <x v="98"/>
    <n v="100"/>
    <n v="67"/>
    <x v="0"/>
    <n v="485"/>
    <n v="375"/>
  </r>
  <r>
    <x v="11"/>
    <x v="3"/>
    <x v="12"/>
    <x v="12"/>
    <x v="100"/>
    <n v="254"/>
    <n v="1986"/>
    <x v="0"/>
    <n v="4070"/>
    <n v="1954"/>
  </r>
  <r>
    <x v="11"/>
    <x v="4"/>
    <x v="13"/>
    <x v="3"/>
    <x v="104"/>
    <n v="7674"/>
    <n v="5790"/>
    <x v="0"/>
    <n v="9306"/>
    <n v="7234"/>
  </r>
  <r>
    <x v="11"/>
    <x v="4"/>
    <x v="13"/>
    <x v="3"/>
    <x v="105"/>
    <n v="30"/>
    <n v="0"/>
    <x v="1"/>
    <n v="30"/>
    <n v="0"/>
  </r>
  <r>
    <x v="11"/>
    <x v="4"/>
    <x v="13"/>
    <x v="3"/>
    <x v="106"/>
    <n v="0"/>
    <n v="0"/>
    <x v="2"/>
    <n v="12464"/>
    <n v="11958"/>
  </r>
  <r>
    <x v="11"/>
    <x v="4"/>
    <x v="15"/>
    <x v="3"/>
    <x v="113"/>
    <n v="0"/>
    <n v="0"/>
    <x v="2"/>
    <n v="2660"/>
    <n v="1464"/>
  </r>
  <r>
    <x v="11"/>
    <x v="4"/>
    <x v="15"/>
    <x v="3"/>
    <x v="115"/>
    <n v="3330"/>
    <n v="489"/>
    <x v="2"/>
    <n v="3392"/>
    <n v="473"/>
  </r>
  <r>
    <x v="11"/>
    <x v="4"/>
    <x v="15"/>
    <x v="3"/>
    <x v="116"/>
    <n v="17625"/>
    <n v="8615"/>
    <x v="0"/>
    <n v="90513"/>
    <n v="37666"/>
  </r>
  <r>
    <x v="11"/>
    <x v="4"/>
    <x v="15"/>
    <x v="3"/>
    <x v="117"/>
    <n v="994"/>
    <n v="209"/>
    <x v="1"/>
    <n v="994"/>
    <n v="209"/>
  </r>
  <r>
    <x v="11"/>
    <x v="4"/>
    <x v="15"/>
    <x v="3"/>
    <x v="118"/>
    <n v="0"/>
    <n v="0"/>
    <x v="2"/>
    <n v="7309"/>
    <n v="2656"/>
  </r>
  <r>
    <x v="11"/>
    <x v="4"/>
    <x v="15"/>
    <x v="3"/>
    <x v="119"/>
    <n v="0"/>
    <n v="0"/>
    <x v="2"/>
    <n v="185"/>
    <n v="185"/>
  </r>
  <r>
    <x v="12"/>
    <x v="0"/>
    <x v="16"/>
    <x v="3"/>
    <x v="120"/>
    <n v="284"/>
    <n v="189"/>
    <x v="0"/>
    <n v="211056"/>
    <n v="134979"/>
  </r>
  <r>
    <x v="12"/>
    <x v="0"/>
    <x v="16"/>
    <x v="3"/>
    <x v="121"/>
    <n v="427"/>
    <n v="208"/>
    <x v="0"/>
    <n v="352414"/>
    <n v="167316"/>
  </r>
  <r>
    <x v="12"/>
    <x v="0"/>
    <x v="17"/>
    <x v="3"/>
    <x v="122"/>
    <n v="920"/>
    <n v="522"/>
    <x v="0"/>
    <n v="798835"/>
    <n v="436616"/>
  </r>
  <r>
    <x v="12"/>
    <x v="0"/>
    <x v="19"/>
    <x v="3"/>
    <x v="128"/>
    <n v="122"/>
    <n v="52"/>
    <x v="0"/>
    <n v="136534"/>
    <n v="55491"/>
  </r>
  <r>
    <x v="12"/>
    <x v="0"/>
    <x v="18"/>
    <x v="3"/>
    <x v="124"/>
    <n v="137"/>
    <n v="130"/>
    <x v="0"/>
    <n v="53592"/>
    <n v="51982"/>
  </r>
  <r>
    <x v="12"/>
    <x v="0"/>
    <x v="0"/>
    <x v="0"/>
    <x v="0"/>
    <n v="2350"/>
    <n v="2139"/>
    <x v="0"/>
    <n v="1030694"/>
    <n v="889007"/>
  </r>
  <r>
    <x v="12"/>
    <x v="0"/>
    <x v="0"/>
    <x v="1"/>
    <x v="3"/>
    <n v="1943"/>
    <n v="796"/>
    <x v="0"/>
    <n v="99301"/>
    <n v="79402"/>
  </r>
  <r>
    <x v="12"/>
    <x v="0"/>
    <x v="0"/>
    <x v="2"/>
    <x v="6"/>
    <n v="1094"/>
    <n v="0"/>
    <x v="0"/>
    <n v="1912"/>
    <n v="0"/>
  </r>
  <r>
    <x v="12"/>
    <x v="0"/>
    <x v="0"/>
    <x v="2"/>
    <x v="7"/>
    <n v="127"/>
    <n v="39"/>
    <x v="0"/>
    <n v="2581"/>
    <n v="1118"/>
  </r>
  <r>
    <x v="12"/>
    <x v="0"/>
    <x v="0"/>
    <x v="2"/>
    <x v="8"/>
    <n v="71"/>
    <n v="0"/>
    <x v="0"/>
    <n v="538"/>
    <n v="0"/>
  </r>
  <r>
    <x v="12"/>
    <x v="0"/>
    <x v="0"/>
    <x v="2"/>
    <x v="9"/>
    <n v="1405"/>
    <n v="0"/>
    <x v="1"/>
    <n v="1389"/>
    <n v="0"/>
  </r>
  <r>
    <x v="12"/>
    <x v="0"/>
    <x v="2"/>
    <x v="4"/>
    <x v="16"/>
    <n v="0"/>
    <n v="0"/>
    <x v="1"/>
    <n v="14692"/>
    <n v="6611.4000000000005"/>
  </r>
  <r>
    <x v="12"/>
    <x v="1"/>
    <x v="3"/>
    <x v="3"/>
    <x v="41"/>
    <n v="0"/>
    <n v="0"/>
    <x v="2"/>
    <n v="15227"/>
    <n v="0"/>
  </r>
  <r>
    <x v="12"/>
    <x v="1"/>
    <x v="3"/>
    <x v="3"/>
    <x v="42"/>
    <n v="0"/>
    <n v="0"/>
    <x v="1"/>
    <n v="4140"/>
    <n v="1863"/>
  </r>
  <r>
    <x v="12"/>
    <x v="2"/>
    <x v="4"/>
    <x v="7"/>
    <x v="46"/>
    <n v="0"/>
    <n v="0"/>
    <x v="1"/>
    <n v="11311"/>
    <n v="5089.95"/>
  </r>
  <r>
    <x v="12"/>
    <x v="2"/>
    <x v="4"/>
    <x v="7"/>
    <x v="47"/>
    <n v="54"/>
    <n v="15"/>
    <x v="0"/>
    <n v="502"/>
    <n v="221"/>
  </r>
  <r>
    <x v="12"/>
    <x v="2"/>
    <x v="4"/>
    <x v="7"/>
    <x v="48"/>
    <n v="0"/>
    <n v="0"/>
    <x v="2"/>
    <n v="111"/>
    <n v="49.95"/>
  </r>
  <r>
    <x v="12"/>
    <x v="2"/>
    <x v="4"/>
    <x v="7"/>
    <x v="50"/>
    <n v="226"/>
    <n v="0"/>
    <x v="0"/>
    <n v="1878"/>
    <n v="0"/>
  </r>
  <r>
    <x v="12"/>
    <x v="2"/>
    <x v="4"/>
    <x v="8"/>
    <x v="52"/>
    <n v="0"/>
    <n v="0"/>
    <x v="1"/>
    <n v="25089"/>
    <n v="11290.050000000001"/>
  </r>
  <r>
    <x v="12"/>
    <x v="2"/>
    <x v="4"/>
    <x v="8"/>
    <x v="53"/>
    <n v="1763"/>
    <n v="428"/>
    <x v="0"/>
    <n v="86891"/>
    <n v="30267"/>
  </r>
  <r>
    <x v="12"/>
    <x v="2"/>
    <x v="4"/>
    <x v="8"/>
    <x v="54"/>
    <n v="0"/>
    <n v="0"/>
    <x v="2"/>
    <n v="275"/>
    <n v="164.25"/>
  </r>
  <r>
    <x v="12"/>
    <x v="2"/>
    <x v="4"/>
    <x v="8"/>
    <x v="56"/>
    <n v="2893"/>
    <n v="101"/>
    <x v="0"/>
    <n v="8969"/>
    <n v="1430"/>
  </r>
  <r>
    <x v="12"/>
    <x v="2"/>
    <x v="4"/>
    <x v="9"/>
    <x v="58"/>
    <n v="0"/>
    <n v="0"/>
    <x v="1"/>
    <n v="62386"/>
    <n v="28073.700000000004"/>
  </r>
  <r>
    <x v="12"/>
    <x v="2"/>
    <x v="4"/>
    <x v="9"/>
    <x v="59"/>
    <n v="286"/>
    <n v="142"/>
    <x v="0"/>
    <n v="14772"/>
    <n v="8623"/>
  </r>
  <r>
    <x v="12"/>
    <x v="2"/>
    <x v="4"/>
    <x v="9"/>
    <x v="60"/>
    <n v="0"/>
    <n v="0"/>
    <x v="2"/>
    <n v="106"/>
    <n v="47.7"/>
  </r>
  <r>
    <x v="12"/>
    <x v="2"/>
    <x v="4"/>
    <x v="9"/>
    <x v="62"/>
    <n v="513"/>
    <n v="24"/>
    <x v="0"/>
    <n v="2101"/>
    <n v="665"/>
  </r>
  <r>
    <x v="12"/>
    <x v="2"/>
    <x v="5"/>
    <x v="3"/>
    <x v="64"/>
    <n v="305"/>
    <n v="0"/>
    <x v="0"/>
    <n v="10617"/>
    <n v="0"/>
  </r>
  <r>
    <x v="12"/>
    <x v="2"/>
    <x v="5"/>
    <x v="3"/>
    <x v="65"/>
    <n v="0"/>
    <n v="0"/>
    <x v="2"/>
    <n v="587"/>
    <n v="264.14999999999998"/>
  </r>
  <r>
    <x v="12"/>
    <x v="2"/>
    <x v="5"/>
    <x v="3"/>
    <x v="66"/>
    <n v="0"/>
    <n v="0"/>
    <x v="1"/>
    <n v="10465"/>
    <n v="4709.25"/>
  </r>
  <r>
    <x v="12"/>
    <x v="2"/>
    <x v="5"/>
    <x v="3"/>
    <x v="67"/>
    <n v="1538"/>
    <n v="0"/>
    <x v="0"/>
    <n v="3116"/>
    <n v="0"/>
  </r>
  <r>
    <x v="12"/>
    <x v="2"/>
    <x v="5"/>
    <x v="3"/>
    <x v="68"/>
    <n v="16"/>
    <n v="0"/>
    <x v="1"/>
    <n v="16"/>
    <n v="0"/>
  </r>
  <r>
    <x v="12"/>
    <x v="2"/>
    <x v="5"/>
    <x v="3"/>
    <x v="69"/>
    <n v="0"/>
    <n v="0"/>
    <x v="2"/>
    <n v="672"/>
    <n v="302"/>
  </r>
  <r>
    <x v="12"/>
    <x v="2"/>
    <x v="6"/>
    <x v="3"/>
    <x v="70"/>
    <n v="0"/>
    <n v="0"/>
    <x v="1"/>
    <n v="385073"/>
    <n v="138722.85"/>
  </r>
  <r>
    <x v="12"/>
    <x v="2"/>
    <x v="6"/>
    <x v="3"/>
    <x v="71"/>
    <n v="1761"/>
    <n v="894"/>
    <x v="0"/>
    <n v="72189"/>
    <n v="47135"/>
  </r>
  <r>
    <x v="12"/>
    <x v="2"/>
    <x v="6"/>
    <x v="3"/>
    <x v="72"/>
    <n v="0"/>
    <n v="0"/>
    <x v="2"/>
    <n v="46"/>
    <n v="20.7"/>
  </r>
  <r>
    <x v="12"/>
    <x v="2"/>
    <x v="6"/>
    <x v="3"/>
    <x v="74"/>
    <n v="1913"/>
    <n v="185"/>
    <x v="0"/>
    <n v="4890"/>
    <n v="718"/>
  </r>
  <r>
    <x v="12"/>
    <x v="2"/>
    <x v="7"/>
    <x v="3"/>
    <x v="76"/>
    <n v="0"/>
    <n v="0"/>
    <x v="1"/>
    <n v="6771"/>
    <n v="3046.95"/>
  </r>
  <r>
    <x v="12"/>
    <x v="2"/>
    <x v="7"/>
    <x v="3"/>
    <x v="78"/>
    <n v="0"/>
    <n v="0"/>
    <x v="2"/>
    <n v="2874"/>
    <n v="1293.3000000000002"/>
  </r>
  <r>
    <x v="12"/>
    <x v="2"/>
    <x v="7"/>
    <x v="3"/>
    <x v="81"/>
    <n v="298"/>
    <n v="0"/>
    <x v="0"/>
    <n v="1355"/>
    <n v="0"/>
  </r>
  <r>
    <x v="12"/>
    <x v="2"/>
    <x v="8"/>
    <x v="3"/>
    <x v="83"/>
    <n v="107"/>
    <n v="76"/>
    <x v="0"/>
    <n v="10719"/>
    <n v="6468"/>
  </r>
  <r>
    <x v="12"/>
    <x v="2"/>
    <x v="8"/>
    <x v="3"/>
    <x v="84"/>
    <n v="0"/>
    <n v="0"/>
    <x v="2"/>
    <n v="1311"/>
    <n v="589.95000000000005"/>
  </r>
  <r>
    <x v="12"/>
    <x v="2"/>
    <x v="8"/>
    <x v="3"/>
    <x v="85"/>
    <n v="0"/>
    <n v="0"/>
    <x v="1"/>
    <n v="67538"/>
    <n v="30392.1"/>
  </r>
  <r>
    <x v="12"/>
    <x v="2"/>
    <x v="8"/>
    <x v="3"/>
    <x v="87"/>
    <n v="453"/>
    <n v="35"/>
    <x v="0"/>
    <n v="1555"/>
    <n v="464"/>
  </r>
  <r>
    <x v="12"/>
    <x v="2"/>
    <x v="9"/>
    <x v="3"/>
    <x v="89"/>
    <n v="0"/>
    <n v="0"/>
    <x v="3"/>
    <n v="3337"/>
    <n v="1502"/>
  </r>
  <r>
    <x v="12"/>
    <x v="2"/>
    <x v="9"/>
    <x v="3"/>
    <x v="90"/>
    <n v="1008"/>
    <n v="0"/>
    <x v="4"/>
    <n v="2528"/>
    <n v="0"/>
  </r>
  <r>
    <x v="12"/>
    <x v="2"/>
    <x v="9"/>
    <x v="3"/>
    <x v="91"/>
    <n v="172"/>
    <n v="0"/>
    <x v="0"/>
    <n v="460"/>
    <n v="0"/>
  </r>
  <r>
    <x v="12"/>
    <x v="3"/>
    <x v="10"/>
    <x v="11"/>
    <x v="94"/>
    <n v="5981"/>
    <n v="1065"/>
    <x v="0"/>
    <n v="228711"/>
    <n v="47111"/>
  </r>
  <r>
    <x v="12"/>
    <x v="3"/>
    <x v="10"/>
    <x v="11"/>
    <x v="95"/>
    <n v="7405"/>
    <n v="495"/>
    <x v="0"/>
    <n v="169055"/>
    <n v="13348"/>
  </r>
  <r>
    <x v="12"/>
    <x v="3"/>
    <x v="10"/>
    <x v="11"/>
    <x v="96"/>
    <n v="1642"/>
    <n v="433"/>
    <x v="0"/>
    <n v="56375"/>
    <n v="15060"/>
  </r>
  <r>
    <x v="12"/>
    <x v="3"/>
    <x v="10"/>
    <x v="11"/>
    <x v="97"/>
    <n v="850"/>
    <n v="155"/>
    <x v="0"/>
    <n v="20991"/>
    <n v="5117"/>
  </r>
  <r>
    <x v="12"/>
    <x v="3"/>
    <x v="11"/>
    <x v="3"/>
    <x v="98"/>
    <n v="2033"/>
    <n v="0"/>
    <x v="0"/>
    <n v="16010"/>
    <n v="0"/>
  </r>
  <r>
    <x v="12"/>
    <x v="3"/>
    <x v="12"/>
    <x v="12"/>
    <x v="99"/>
    <n v="6944"/>
    <n v="0"/>
    <x v="0"/>
    <n v="40805"/>
    <n v="0"/>
  </r>
  <r>
    <x v="12"/>
    <x v="3"/>
    <x v="12"/>
    <x v="12"/>
    <x v="100"/>
    <n v="4302"/>
    <n v="0"/>
    <x v="0"/>
    <n v="4235"/>
    <n v="0"/>
  </r>
  <r>
    <x v="12"/>
    <x v="3"/>
    <x v="12"/>
    <x v="13"/>
    <x v="101"/>
    <n v="1839"/>
    <n v="0"/>
    <x v="0"/>
    <n v="1839"/>
    <n v="0"/>
  </r>
  <r>
    <x v="12"/>
    <x v="4"/>
    <x v="13"/>
    <x v="3"/>
    <x v="102"/>
    <n v="834"/>
    <n v="346"/>
    <x v="0"/>
    <n v="12469"/>
    <n v="4930"/>
  </r>
  <r>
    <x v="12"/>
    <x v="4"/>
    <x v="13"/>
    <x v="3"/>
    <x v="103"/>
    <n v="7644"/>
    <n v="76"/>
    <x v="2"/>
    <n v="7931"/>
    <n v="177"/>
  </r>
  <r>
    <x v="12"/>
    <x v="4"/>
    <x v="13"/>
    <x v="3"/>
    <x v="104"/>
    <n v="2095"/>
    <n v="228"/>
    <x v="0"/>
    <n v="5807"/>
    <n v="764"/>
  </r>
  <r>
    <x v="12"/>
    <x v="4"/>
    <x v="13"/>
    <x v="3"/>
    <x v="106"/>
    <n v="0"/>
    <n v="0"/>
    <x v="2"/>
    <n v="4232"/>
    <n v="1904.4"/>
  </r>
  <r>
    <x v="12"/>
    <x v="4"/>
    <x v="14"/>
    <x v="14"/>
    <x v="107"/>
    <n v="424"/>
    <n v="0"/>
    <x v="0"/>
    <n v="6804"/>
    <n v="0"/>
  </r>
  <r>
    <x v="12"/>
    <x v="4"/>
    <x v="14"/>
    <x v="14"/>
    <x v="108"/>
    <n v="846"/>
    <n v="0"/>
    <x v="2"/>
    <n v="696"/>
    <n v="0"/>
  </r>
  <r>
    <x v="12"/>
    <x v="4"/>
    <x v="14"/>
    <x v="14"/>
    <x v="109"/>
    <n v="1523"/>
    <n v="0"/>
    <x v="0"/>
    <n v="10598"/>
    <n v="0"/>
  </r>
  <r>
    <x v="12"/>
    <x v="4"/>
    <x v="14"/>
    <x v="14"/>
    <x v="110"/>
    <n v="0"/>
    <n v="0"/>
    <x v="2"/>
    <n v="2719"/>
    <n v="1223.55"/>
  </r>
  <r>
    <x v="12"/>
    <x v="4"/>
    <x v="14"/>
    <x v="14"/>
    <x v="111"/>
    <n v="2224"/>
    <n v="0"/>
    <x v="1"/>
    <n v="2276"/>
    <n v="0"/>
  </r>
  <r>
    <x v="12"/>
    <x v="4"/>
    <x v="15"/>
    <x v="3"/>
    <x v="112"/>
    <n v="0"/>
    <n v="0"/>
    <x v="2"/>
    <n v="714"/>
    <n v="168"/>
  </r>
  <r>
    <x v="12"/>
    <x v="4"/>
    <x v="15"/>
    <x v="3"/>
    <x v="115"/>
    <n v="45224"/>
    <n v="3642"/>
    <x v="2"/>
    <n v="49455"/>
    <n v="21155"/>
  </r>
  <r>
    <x v="12"/>
    <x v="4"/>
    <x v="15"/>
    <x v="3"/>
    <x v="116"/>
    <n v="15235"/>
    <n v="3743"/>
    <x v="0"/>
    <n v="251458"/>
    <n v="121439"/>
  </r>
  <r>
    <x v="12"/>
    <x v="4"/>
    <x v="15"/>
    <x v="3"/>
    <x v="118"/>
    <n v="0"/>
    <n v="0"/>
    <x v="2"/>
    <n v="14804"/>
    <n v="7949"/>
  </r>
  <r>
    <x v="12"/>
    <x v="4"/>
    <x v="15"/>
    <x v="3"/>
    <x v="119"/>
    <n v="0"/>
    <n v="0"/>
    <x v="2"/>
    <n v="8"/>
    <n v="0"/>
  </r>
  <r>
    <x v="13"/>
    <x v="0"/>
    <x v="16"/>
    <x v="3"/>
    <x v="121"/>
    <n v="338"/>
    <n v="38"/>
    <x v="0"/>
    <n v="322043"/>
    <n v="36091"/>
  </r>
  <r>
    <x v="13"/>
    <x v="0"/>
    <x v="17"/>
    <x v="3"/>
    <x v="122"/>
    <n v="1076"/>
    <n v="154"/>
    <x v="0"/>
    <n v="1113587"/>
    <n v="173962"/>
  </r>
  <r>
    <x v="13"/>
    <x v="0"/>
    <x v="17"/>
    <x v="3"/>
    <x v="123"/>
    <n v="826"/>
    <n v="137"/>
    <x v="0"/>
    <n v="931327"/>
    <n v="157117"/>
  </r>
  <r>
    <x v="13"/>
    <x v="0"/>
    <x v="19"/>
    <x v="3"/>
    <x v="128"/>
    <n v="214"/>
    <n v="70"/>
    <x v="0"/>
    <n v="375702"/>
    <n v="123708"/>
  </r>
  <r>
    <x v="13"/>
    <x v="0"/>
    <x v="1"/>
    <x v="3"/>
    <x v="12"/>
    <n v="130"/>
    <n v="0"/>
    <x v="0"/>
    <n v="3207"/>
    <n v="0"/>
  </r>
  <r>
    <x v="13"/>
    <x v="2"/>
    <x v="4"/>
    <x v="7"/>
    <x v="46"/>
    <n v="1835"/>
    <n v="1256"/>
    <x v="1"/>
    <n v="1835"/>
    <n v="1256"/>
  </r>
  <r>
    <x v="13"/>
    <x v="2"/>
    <x v="4"/>
    <x v="8"/>
    <x v="52"/>
    <n v="4201"/>
    <n v="3406"/>
    <x v="1"/>
    <n v="6272"/>
    <n v="3406"/>
  </r>
  <r>
    <x v="13"/>
    <x v="2"/>
    <x v="4"/>
    <x v="8"/>
    <x v="53"/>
    <n v="294"/>
    <n v="204"/>
    <x v="0"/>
    <n v="43110"/>
    <n v="36852"/>
  </r>
  <r>
    <x v="13"/>
    <x v="2"/>
    <x v="4"/>
    <x v="9"/>
    <x v="58"/>
    <n v="98037"/>
    <n v="66989"/>
    <x v="1"/>
    <n v="98037"/>
    <n v="66989"/>
  </r>
  <r>
    <x v="13"/>
    <x v="2"/>
    <x v="5"/>
    <x v="3"/>
    <x v="64"/>
    <n v="36"/>
    <n v="0"/>
    <x v="0"/>
    <n v="1297"/>
    <n v="0"/>
  </r>
  <r>
    <x v="13"/>
    <x v="2"/>
    <x v="5"/>
    <x v="3"/>
    <x v="66"/>
    <n v="275009"/>
    <n v="112591"/>
    <x v="1"/>
    <n v="275009"/>
    <n v="112591"/>
  </r>
  <r>
    <x v="13"/>
    <x v="2"/>
    <x v="6"/>
    <x v="3"/>
    <x v="70"/>
    <n v="746965"/>
    <n v="507253"/>
    <x v="1"/>
    <n v="746965"/>
    <n v="507253"/>
  </r>
  <r>
    <x v="13"/>
    <x v="2"/>
    <x v="6"/>
    <x v="3"/>
    <x v="71"/>
    <n v="645"/>
    <n v="593"/>
    <x v="0"/>
    <n v="94122"/>
    <n v="90187"/>
  </r>
  <r>
    <x v="13"/>
    <x v="2"/>
    <x v="6"/>
    <x v="3"/>
    <x v="74"/>
    <n v="545"/>
    <n v="0"/>
    <x v="0"/>
    <n v="1412"/>
    <n v="0"/>
  </r>
  <r>
    <x v="13"/>
    <x v="2"/>
    <x v="7"/>
    <x v="3"/>
    <x v="76"/>
    <n v="159"/>
    <n v="0"/>
    <x v="1"/>
    <n v="159"/>
    <n v="0"/>
  </r>
  <r>
    <x v="13"/>
    <x v="2"/>
    <x v="7"/>
    <x v="3"/>
    <x v="80"/>
    <n v="599"/>
    <n v="0"/>
    <x v="2"/>
    <n v="599"/>
    <n v="0"/>
  </r>
  <r>
    <x v="13"/>
    <x v="2"/>
    <x v="8"/>
    <x v="3"/>
    <x v="85"/>
    <n v="1358"/>
    <n v="0"/>
    <x v="1"/>
    <n v="1358"/>
    <n v="0"/>
  </r>
  <r>
    <x v="13"/>
    <x v="2"/>
    <x v="8"/>
    <x v="3"/>
    <x v="87"/>
    <n v="294"/>
    <n v="207"/>
    <x v="0"/>
    <n v="3277"/>
    <n v="703"/>
  </r>
  <r>
    <x v="13"/>
    <x v="2"/>
    <x v="9"/>
    <x v="3"/>
    <x v="89"/>
    <n v="2824"/>
    <n v="0"/>
    <x v="3"/>
    <n v="2824"/>
    <n v="0"/>
  </r>
  <r>
    <x v="13"/>
    <x v="2"/>
    <x v="9"/>
    <x v="3"/>
    <x v="90"/>
    <n v="448"/>
    <n v="0"/>
    <x v="4"/>
    <n v="205"/>
    <n v="0"/>
  </r>
  <r>
    <x v="14"/>
    <x v="0"/>
    <x v="16"/>
    <x v="3"/>
    <x v="120"/>
    <n v="83"/>
    <n v="83"/>
    <x v="0"/>
    <n v="136360"/>
    <n v="136360"/>
  </r>
  <r>
    <x v="14"/>
    <x v="0"/>
    <x v="16"/>
    <x v="3"/>
    <x v="121"/>
    <n v="270"/>
    <n v="20"/>
    <x v="0"/>
    <n v="173256"/>
    <n v="12472"/>
  </r>
  <r>
    <x v="14"/>
    <x v="0"/>
    <x v="17"/>
    <x v="3"/>
    <x v="122"/>
    <n v="527"/>
    <n v="0"/>
    <x v="0"/>
    <n v="368686"/>
    <n v="0"/>
  </r>
  <r>
    <x v="14"/>
    <x v="0"/>
    <x v="17"/>
    <x v="3"/>
    <x v="123"/>
    <n v="238"/>
    <n v="0"/>
    <x v="0"/>
    <n v="202329"/>
    <n v="0"/>
  </r>
  <r>
    <x v="14"/>
    <x v="0"/>
    <x v="19"/>
    <x v="3"/>
    <x v="128"/>
    <n v="108"/>
    <n v="49"/>
    <x v="0"/>
    <n v="104207"/>
    <n v="49885"/>
  </r>
  <r>
    <x v="14"/>
    <x v="0"/>
    <x v="18"/>
    <x v="3"/>
    <x v="124"/>
    <n v="51"/>
    <n v="51"/>
    <x v="0"/>
    <n v="22346"/>
    <n v="22346"/>
  </r>
  <r>
    <x v="14"/>
    <x v="0"/>
    <x v="18"/>
    <x v="3"/>
    <x v="125"/>
    <n v="14"/>
    <n v="14"/>
    <x v="0"/>
    <n v="7914"/>
    <n v="7914"/>
  </r>
  <r>
    <x v="14"/>
    <x v="0"/>
    <x v="0"/>
    <x v="0"/>
    <x v="0"/>
    <n v="168"/>
    <n v="168"/>
    <x v="0"/>
    <n v="54105"/>
    <n v="54105"/>
  </r>
  <r>
    <x v="14"/>
    <x v="0"/>
    <x v="0"/>
    <x v="1"/>
    <x v="3"/>
    <n v="0"/>
    <n v="0"/>
    <x v="0"/>
    <n v="0"/>
    <n v="0"/>
  </r>
  <r>
    <x v="14"/>
    <x v="0"/>
    <x v="0"/>
    <x v="1"/>
    <x v="4"/>
    <n v="0"/>
    <n v="0"/>
    <x v="0"/>
    <n v="0"/>
    <n v="0"/>
  </r>
  <r>
    <x v="14"/>
    <x v="0"/>
    <x v="0"/>
    <x v="1"/>
    <x v="5"/>
    <n v="2000"/>
    <n v="0"/>
    <x v="1"/>
    <n v="5484"/>
    <n v="0"/>
  </r>
  <r>
    <x v="14"/>
    <x v="0"/>
    <x v="1"/>
    <x v="3"/>
    <x v="11"/>
    <n v="117"/>
    <n v="117"/>
    <x v="0"/>
    <n v="2875"/>
    <n v="2875"/>
  </r>
  <r>
    <x v="14"/>
    <x v="0"/>
    <x v="1"/>
    <x v="3"/>
    <x v="12"/>
    <n v="458"/>
    <n v="109"/>
    <x v="0"/>
    <n v="2876"/>
    <n v="1480"/>
  </r>
  <r>
    <x v="14"/>
    <x v="0"/>
    <x v="2"/>
    <x v="4"/>
    <x v="17"/>
    <n v="2317"/>
    <n v="0"/>
    <x v="0"/>
    <n v="3529"/>
    <n v="0"/>
  </r>
  <r>
    <x v="14"/>
    <x v="0"/>
    <x v="2"/>
    <x v="5"/>
    <x v="26"/>
    <n v="53"/>
    <n v="0"/>
    <x v="1"/>
    <n v="53"/>
    <n v="0"/>
  </r>
  <r>
    <x v="14"/>
    <x v="0"/>
    <x v="2"/>
    <x v="6"/>
    <x v="32"/>
    <n v="609"/>
    <n v="0"/>
    <x v="0"/>
    <n v="941"/>
    <n v="0"/>
  </r>
  <r>
    <x v="14"/>
    <x v="1"/>
    <x v="3"/>
    <x v="3"/>
    <x v="38"/>
    <n v="53"/>
    <n v="0"/>
    <x v="2"/>
    <n v="53"/>
    <n v="0"/>
  </r>
  <r>
    <x v="14"/>
    <x v="1"/>
    <x v="3"/>
    <x v="3"/>
    <x v="39"/>
    <n v="0"/>
    <n v="0"/>
    <x v="1"/>
    <n v="2467"/>
    <n v="0"/>
  </r>
  <r>
    <x v="14"/>
    <x v="1"/>
    <x v="3"/>
    <x v="3"/>
    <x v="40"/>
    <n v="2481"/>
    <n v="31"/>
    <x v="0"/>
    <n v="3194"/>
    <n v="412"/>
  </r>
  <r>
    <x v="14"/>
    <x v="1"/>
    <x v="3"/>
    <x v="3"/>
    <x v="41"/>
    <n v="0"/>
    <n v="0"/>
    <x v="2"/>
    <n v="20273"/>
    <n v="2326"/>
  </r>
  <r>
    <x v="14"/>
    <x v="1"/>
    <x v="3"/>
    <x v="3"/>
    <x v="42"/>
    <n v="0"/>
    <n v="0"/>
    <x v="1"/>
    <n v="4480"/>
    <n v="35"/>
  </r>
  <r>
    <x v="14"/>
    <x v="1"/>
    <x v="3"/>
    <x v="3"/>
    <x v="43"/>
    <n v="0"/>
    <n v="0"/>
    <x v="2"/>
    <n v="2741"/>
    <n v="0"/>
  </r>
  <r>
    <x v="14"/>
    <x v="1"/>
    <x v="3"/>
    <x v="3"/>
    <x v="45"/>
    <n v="150"/>
    <n v="0"/>
    <x v="2"/>
    <n v="153"/>
    <n v="0"/>
  </r>
  <r>
    <x v="14"/>
    <x v="2"/>
    <x v="4"/>
    <x v="7"/>
    <x v="46"/>
    <n v="0"/>
    <n v="0"/>
    <x v="1"/>
    <n v="11429"/>
    <n v="1349"/>
  </r>
  <r>
    <x v="14"/>
    <x v="2"/>
    <x v="4"/>
    <x v="7"/>
    <x v="48"/>
    <n v="0"/>
    <n v="0"/>
    <x v="2"/>
    <n v="58"/>
    <n v="0"/>
  </r>
  <r>
    <x v="14"/>
    <x v="2"/>
    <x v="4"/>
    <x v="7"/>
    <x v="50"/>
    <n v="1087"/>
    <n v="0"/>
    <x v="0"/>
    <n v="1764"/>
    <n v="0"/>
  </r>
  <r>
    <x v="14"/>
    <x v="2"/>
    <x v="4"/>
    <x v="8"/>
    <x v="52"/>
    <n v="0"/>
    <n v="0"/>
    <x v="1"/>
    <n v="77586"/>
    <n v="28336"/>
  </r>
  <r>
    <x v="14"/>
    <x v="2"/>
    <x v="4"/>
    <x v="8"/>
    <x v="53"/>
    <n v="255"/>
    <n v="18"/>
    <x v="0"/>
    <n v="5557"/>
    <n v="518"/>
  </r>
  <r>
    <x v="14"/>
    <x v="2"/>
    <x v="4"/>
    <x v="8"/>
    <x v="54"/>
    <n v="0"/>
    <n v="0"/>
    <x v="2"/>
    <n v="0"/>
    <n v="0"/>
  </r>
  <r>
    <x v="14"/>
    <x v="2"/>
    <x v="4"/>
    <x v="8"/>
    <x v="56"/>
    <n v="700"/>
    <n v="0"/>
    <x v="0"/>
    <n v="700"/>
    <n v="0"/>
  </r>
  <r>
    <x v="14"/>
    <x v="2"/>
    <x v="4"/>
    <x v="9"/>
    <x v="58"/>
    <n v="0"/>
    <n v="0"/>
    <x v="1"/>
    <n v="6583"/>
    <n v="917"/>
  </r>
  <r>
    <x v="14"/>
    <x v="2"/>
    <x v="4"/>
    <x v="9"/>
    <x v="59"/>
    <n v="135"/>
    <n v="0"/>
    <x v="0"/>
    <n v="4532"/>
    <n v="0"/>
  </r>
  <r>
    <x v="14"/>
    <x v="2"/>
    <x v="4"/>
    <x v="9"/>
    <x v="60"/>
    <n v="0"/>
    <n v="0"/>
    <x v="2"/>
    <n v="0"/>
    <n v="0"/>
  </r>
  <r>
    <x v="14"/>
    <x v="2"/>
    <x v="4"/>
    <x v="9"/>
    <x v="62"/>
    <n v="1192"/>
    <n v="0"/>
    <x v="0"/>
    <n v="1572"/>
    <n v="0"/>
  </r>
  <r>
    <x v="14"/>
    <x v="2"/>
    <x v="5"/>
    <x v="3"/>
    <x v="64"/>
    <n v="102"/>
    <n v="21"/>
    <x v="0"/>
    <n v="2409"/>
    <n v="460"/>
  </r>
  <r>
    <x v="14"/>
    <x v="2"/>
    <x v="5"/>
    <x v="3"/>
    <x v="65"/>
    <n v="0"/>
    <n v="0"/>
    <x v="2"/>
    <n v="302"/>
    <n v="0"/>
  </r>
  <r>
    <x v="14"/>
    <x v="2"/>
    <x v="5"/>
    <x v="3"/>
    <x v="66"/>
    <n v="0"/>
    <n v="0"/>
    <x v="1"/>
    <n v="115493"/>
    <n v="0"/>
  </r>
  <r>
    <x v="14"/>
    <x v="2"/>
    <x v="5"/>
    <x v="3"/>
    <x v="67"/>
    <n v="6359"/>
    <n v="0"/>
    <x v="0"/>
    <n v="9440"/>
    <n v="0"/>
  </r>
  <r>
    <x v="14"/>
    <x v="2"/>
    <x v="5"/>
    <x v="3"/>
    <x v="68"/>
    <n v="35"/>
    <n v="0"/>
    <x v="1"/>
    <n v="70"/>
    <n v="0"/>
  </r>
  <r>
    <x v="14"/>
    <x v="2"/>
    <x v="5"/>
    <x v="3"/>
    <x v="69"/>
    <n v="0"/>
    <n v="0"/>
    <x v="2"/>
    <n v="7353"/>
    <n v="0"/>
  </r>
  <r>
    <x v="14"/>
    <x v="2"/>
    <x v="6"/>
    <x v="3"/>
    <x v="70"/>
    <n v="0"/>
    <n v="0"/>
    <x v="1"/>
    <n v="162016"/>
    <n v="41528"/>
  </r>
  <r>
    <x v="14"/>
    <x v="2"/>
    <x v="6"/>
    <x v="3"/>
    <x v="71"/>
    <n v="301"/>
    <n v="123"/>
    <x v="0"/>
    <n v="13079"/>
    <n v="8335"/>
  </r>
  <r>
    <x v="14"/>
    <x v="2"/>
    <x v="6"/>
    <x v="3"/>
    <x v="72"/>
    <n v="0"/>
    <n v="0"/>
    <x v="2"/>
    <n v="36"/>
    <n v="0"/>
  </r>
  <r>
    <x v="14"/>
    <x v="2"/>
    <x v="6"/>
    <x v="3"/>
    <x v="74"/>
    <n v="1105"/>
    <n v="0"/>
    <x v="0"/>
    <n v="1878"/>
    <n v="0"/>
  </r>
  <r>
    <x v="14"/>
    <x v="2"/>
    <x v="7"/>
    <x v="3"/>
    <x v="76"/>
    <n v="0"/>
    <n v="0"/>
    <x v="1"/>
    <n v="9208"/>
    <n v="333"/>
  </r>
  <r>
    <x v="14"/>
    <x v="2"/>
    <x v="7"/>
    <x v="3"/>
    <x v="78"/>
    <n v="0"/>
    <n v="0"/>
    <x v="2"/>
    <n v="292"/>
    <n v="0"/>
  </r>
  <r>
    <x v="14"/>
    <x v="2"/>
    <x v="7"/>
    <x v="3"/>
    <x v="80"/>
    <n v="0"/>
    <n v="0"/>
    <x v="2"/>
    <n v="15756"/>
    <n v="0"/>
  </r>
  <r>
    <x v="14"/>
    <x v="2"/>
    <x v="7"/>
    <x v="3"/>
    <x v="81"/>
    <n v="1602"/>
    <n v="0"/>
    <x v="0"/>
    <n v="2510"/>
    <n v="0"/>
  </r>
  <r>
    <x v="14"/>
    <x v="2"/>
    <x v="8"/>
    <x v="3"/>
    <x v="83"/>
    <n v="34"/>
    <n v="16"/>
    <x v="0"/>
    <n v="813"/>
    <n v="281"/>
  </r>
  <r>
    <x v="14"/>
    <x v="2"/>
    <x v="8"/>
    <x v="3"/>
    <x v="84"/>
    <n v="0"/>
    <n v="0"/>
    <x v="2"/>
    <n v="1434"/>
    <n v="0"/>
  </r>
  <r>
    <x v="14"/>
    <x v="2"/>
    <x v="8"/>
    <x v="3"/>
    <x v="85"/>
    <n v="0"/>
    <n v="0"/>
    <x v="1"/>
    <n v="20499"/>
    <n v="0"/>
  </r>
  <r>
    <x v="14"/>
    <x v="2"/>
    <x v="8"/>
    <x v="3"/>
    <x v="87"/>
    <n v="28"/>
    <n v="0"/>
    <x v="0"/>
    <n v="119"/>
    <n v="0"/>
  </r>
  <r>
    <x v="14"/>
    <x v="2"/>
    <x v="8"/>
    <x v="3"/>
    <x v="88"/>
    <n v="84"/>
    <n v="0"/>
    <x v="1"/>
    <n v="84"/>
    <n v="0"/>
  </r>
  <r>
    <x v="14"/>
    <x v="2"/>
    <x v="9"/>
    <x v="3"/>
    <x v="89"/>
    <n v="0"/>
    <n v="0"/>
    <x v="3"/>
    <n v="75573"/>
    <n v="0"/>
  </r>
  <r>
    <x v="14"/>
    <x v="2"/>
    <x v="9"/>
    <x v="3"/>
    <x v="90"/>
    <n v="1945"/>
    <n v="0"/>
    <x v="4"/>
    <n v="12376"/>
    <n v="0"/>
  </r>
  <r>
    <x v="14"/>
    <x v="2"/>
    <x v="9"/>
    <x v="3"/>
    <x v="91"/>
    <n v="1709"/>
    <n v="0"/>
    <x v="0"/>
    <n v="1729"/>
    <n v="0"/>
  </r>
  <r>
    <x v="14"/>
    <x v="3"/>
    <x v="10"/>
    <x v="10"/>
    <x v="92"/>
    <n v="7916"/>
    <n v="0"/>
    <x v="0"/>
    <n v="8855"/>
    <n v="0"/>
  </r>
  <r>
    <x v="14"/>
    <x v="3"/>
    <x v="10"/>
    <x v="10"/>
    <x v="93"/>
    <n v="500"/>
    <n v="500"/>
    <x v="1"/>
    <n v="750"/>
    <n v="750"/>
  </r>
  <r>
    <x v="14"/>
    <x v="3"/>
    <x v="10"/>
    <x v="11"/>
    <x v="94"/>
    <n v="711"/>
    <n v="153"/>
    <x v="0"/>
    <n v="15364"/>
    <n v="5759"/>
  </r>
  <r>
    <x v="14"/>
    <x v="3"/>
    <x v="10"/>
    <x v="11"/>
    <x v="95"/>
    <n v="2519"/>
    <n v="313"/>
    <x v="0"/>
    <n v="42304"/>
    <n v="10974"/>
  </r>
  <r>
    <x v="14"/>
    <x v="3"/>
    <x v="10"/>
    <x v="11"/>
    <x v="96"/>
    <n v="22"/>
    <n v="22"/>
    <x v="0"/>
    <n v="5408"/>
    <n v="5408"/>
  </r>
  <r>
    <x v="14"/>
    <x v="3"/>
    <x v="10"/>
    <x v="11"/>
    <x v="97"/>
    <n v="433"/>
    <n v="261"/>
    <x v="0"/>
    <n v="15325"/>
    <n v="11786"/>
  </r>
  <r>
    <x v="14"/>
    <x v="3"/>
    <x v="11"/>
    <x v="3"/>
    <x v="98"/>
    <n v="1498"/>
    <n v="1498"/>
    <x v="0"/>
    <n v="1498"/>
    <n v="1498"/>
  </r>
  <r>
    <x v="14"/>
    <x v="3"/>
    <x v="12"/>
    <x v="12"/>
    <x v="100"/>
    <n v="133"/>
    <n v="0"/>
    <x v="0"/>
    <n v="116"/>
    <n v="0"/>
  </r>
  <r>
    <x v="14"/>
    <x v="4"/>
    <x v="13"/>
    <x v="3"/>
    <x v="104"/>
    <n v="0"/>
    <n v="0"/>
    <x v="0"/>
    <n v="0"/>
    <n v="0"/>
  </r>
  <r>
    <x v="14"/>
    <x v="4"/>
    <x v="14"/>
    <x v="14"/>
    <x v="108"/>
    <n v="397"/>
    <n v="0"/>
    <x v="2"/>
    <n v="336"/>
    <n v="0"/>
  </r>
  <r>
    <x v="14"/>
    <x v="4"/>
    <x v="14"/>
    <x v="14"/>
    <x v="109"/>
    <n v="330"/>
    <n v="0"/>
    <x v="0"/>
    <n v="664"/>
    <n v="0"/>
  </r>
  <r>
    <x v="14"/>
    <x v="4"/>
    <x v="14"/>
    <x v="14"/>
    <x v="110"/>
    <n v="0"/>
    <n v="0"/>
    <x v="2"/>
    <n v="2900"/>
    <n v="0"/>
  </r>
  <r>
    <x v="14"/>
    <x v="4"/>
    <x v="15"/>
    <x v="3"/>
    <x v="113"/>
    <n v="0"/>
    <n v="0"/>
    <x v="2"/>
    <n v="280"/>
    <n v="47"/>
  </r>
  <r>
    <x v="14"/>
    <x v="4"/>
    <x v="15"/>
    <x v="3"/>
    <x v="115"/>
    <n v="1215"/>
    <n v="219"/>
    <x v="2"/>
    <n v="1216"/>
    <n v="220"/>
  </r>
  <r>
    <x v="14"/>
    <x v="4"/>
    <x v="15"/>
    <x v="3"/>
    <x v="116"/>
    <n v="885"/>
    <n v="0"/>
    <x v="0"/>
    <n v="1686"/>
    <n v="0"/>
  </r>
  <r>
    <x v="14"/>
    <x v="4"/>
    <x v="15"/>
    <x v="3"/>
    <x v="117"/>
    <n v="1043"/>
    <n v="0"/>
    <x v="1"/>
    <n v="1043"/>
    <n v="0"/>
  </r>
  <r>
    <x v="14"/>
    <x v="4"/>
    <x v="15"/>
    <x v="3"/>
    <x v="118"/>
    <n v="0"/>
    <n v="0"/>
    <x v="2"/>
    <n v="10986"/>
    <n v="0"/>
  </r>
  <r>
    <x v="15"/>
    <x v="0"/>
    <x v="16"/>
    <x v="3"/>
    <x v="121"/>
    <n v="173"/>
    <n v="0"/>
    <x v="0"/>
    <n v="116636"/>
    <n v="0"/>
  </r>
  <r>
    <x v="15"/>
    <x v="0"/>
    <x v="17"/>
    <x v="3"/>
    <x v="122"/>
    <n v="740"/>
    <n v="59"/>
    <x v="0"/>
    <n v="487411"/>
    <n v="38052"/>
  </r>
  <r>
    <x v="15"/>
    <x v="0"/>
    <x v="18"/>
    <x v="3"/>
    <x v="125"/>
    <n v="103"/>
    <n v="103"/>
    <x v="0"/>
    <n v="39189"/>
    <n v="39189"/>
  </r>
  <r>
    <x v="15"/>
    <x v="0"/>
    <x v="18"/>
    <x v="3"/>
    <x v="126"/>
    <n v="220"/>
    <n v="220"/>
    <x v="0"/>
    <n v="95972"/>
    <n v="95972"/>
  </r>
  <r>
    <x v="15"/>
    <x v="0"/>
    <x v="18"/>
    <x v="3"/>
    <x v="127"/>
    <n v="146"/>
    <n v="146"/>
    <x v="0"/>
    <n v="77637"/>
    <n v="77637"/>
  </r>
  <r>
    <x v="15"/>
    <x v="0"/>
    <x v="0"/>
    <x v="0"/>
    <x v="0"/>
    <n v="385"/>
    <n v="311"/>
    <x v="0"/>
    <n v="132694"/>
    <n v="128542"/>
  </r>
  <r>
    <x v="15"/>
    <x v="0"/>
    <x v="0"/>
    <x v="1"/>
    <x v="3"/>
    <n v="1050"/>
    <n v="559"/>
    <x v="0"/>
    <n v="47875"/>
    <n v="27210"/>
  </r>
  <r>
    <x v="15"/>
    <x v="0"/>
    <x v="0"/>
    <x v="1"/>
    <x v="4"/>
    <n v="308"/>
    <n v="150"/>
    <x v="0"/>
    <n v="308"/>
    <n v="150"/>
  </r>
  <r>
    <x v="15"/>
    <x v="0"/>
    <x v="0"/>
    <x v="1"/>
    <x v="5"/>
    <n v="150"/>
    <n v="150"/>
    <x v="1"/>
    <n v="150"/>
    <n v="150"/>
  </r>
  <r>
    <x v="15"/>
    <x v="0"/>
    <x v="0"/>
    <x v="2"/>
    <x v="6"/>
    <n v="1080"/>
    <n v="0"/>
    <x v="0"/>
    <n v="1080"/>
    <n v="0"/>
  </r>
  <r>
    <x v="15"/>
    <x v="0"/>
    <x v="1"/>
    <x v="3"/>
    <x v="11"/>
    <n v="1472"/>
    <n v="337"/>
    <x v="0"/>
    <n v="66608"/>
    <n v="27602"/>
  </r>
  <r>
    <x v="15"/>
    <x v="0"/>
    <x v="1"/>
    <x v="3"/>
    <x v="12"/>
    <n v="69"/>
    <n v="0"/>
    <x v="0"/>
    <n v="1296"/>
    <n v="0"/>
  </r>
  <r>
    <x v="15"/>
    <x v="0"/>
    <x v="1"/>
    <x v="3"/>
    <x v="13"/>
    <n v="0"/>
    <n v="0"/>
    <x v="1"/>
    <n v="117"/>
    <n v="0"/>
  </r>
  <r>
    <x v="15"/>
    <x v="0"/>
    <x v="2"/>
    <x v="4"/>
    <x v="16"/>
    <n v="0"/>
    <n v="0"/>
    <x v="1"/>
    <n v="345"/>
    <n v="0"/>
  </r>
  <r>
    <x v="15"/>
    <x v="0"/>
    <x v="2"/>
    <x v="4"/>
    <x v="17"/>
    <n v="68"/>
    <n v="68"/>
    <x v="0"/>
    <n v="664"/>
    <n v="664"/>
  </r>
  <r>
    <x v="15"/>
    <x v="0"/>
    <x v="2"/>
    <x v="4"/>
    <x v="18"/>
    <n v="481"/>
    <n v="481"/>
    <x v="1"/>
    <n v="481"/>
    <n v="481"/>
  </r>
  <r>
    <x v="15"/>
    <x v="0"/>
    <x v="2"/>
    <x v="4"/>
    <x v="19"/>
    <n v="547"/>
    <n v="547"/>
    <x v="2"/>
    <n v="547"/>
    <n v="547"/>
  </r>
  <r>
    <x v="15"/>
    <x v="0"/>
    <x v="2"/>
    <x v="4"/>
    <x v="20"/>
    <n v="3690"/>
    <n v="3690"/>
    <x v="2"/>
    <n v="3690"/>
    <n v="1759"/>
  </r>
  <r>
    <x v="15"/>
    <x v="0"/>
    <x v="2"/>
    <x v="6"/>
    <x v="32"/>
    <n v="785"/>
    <n v="785"/>
    <x v="0"/>
    <n v="785"/>
    <n v="785"/>
  </r>
  <r>
    <x v="15"/>
    <x v="0"/>
    <x v="2"/>
    <x v="6"/>
    <x v="33"/>
    <n v="219"/>
    <n v="219"/>
    <x v="1"/>
    <n v="219"/>
    <n v="219"/>
  </r>
  <r>
    <x v="15"/>
    <x v="0"/>
    <x v="2"/>
    <x v="6"/>
    <x v="34"/>
    <n v="533"/>
    <n v="533"/>
    <x v="2"/>
    <n v="533"/>
    <n v="533"/>
  </r>
  <r>
    <x v="15"/>
    <x v="0"/>
    <x v="2"/>
    <x v="6"/>
    <x v="35"/>
    <n v="1181"/>
    <n v="1181"/>
    <x v="2"/>
    <n v="1181"/>
    <n v="1181"/>
  </r>
  <r>
    <x v="15"/>
    <x v="1"/>
    <x v="3"/>
    <x v="3"/>
    <x v="39"/>
    <n v="0"/>
    <n v="0"/>
    <x v="1"/>
    <n v="1220"/>
    <n v="1220"/>
  </r>
  <r>
    <x v="15"/>
    <x v="1"/>
    <x v="3"/>
    <x v="3"/>
    <x v="40"/>
    <n v="783"/>
    <n v="783"/>
    <x v="0"/>
    <n v="1748"/>
    <n v="1748"/>
  </r>
  <r>
    <x v="15"/>
    <x v="1"/>
    <x v="3"/>
    <x v="3"/>
    <x v="41"/>
    <n v="0"/>
    <n v="0"/>
    <x v="2"/>
    <n v="2723"/>
    <n v="2723"/>
  </r>
  <r>
    <x v="15"/>
    <x v="1"/>
    <x v="3"/>
    <x v="3"/>
    <x v="42"/>
    <n v="0"/>
    <n v="0"/>
    <x v="1"/>
    <n v="4474"/>
    <n v="4474"/>
  </r>
  <r>
    <x v="15"/>
    <x v="1"/>
    <x v="3"/>
    <x v="3"/>
    <x v="43"/>
    <n v="0"/>
    <n v="0"/>
    <x v="2"/>
    <n v="1043"/>
    <n v="1043"/>
  </r>
  <r>
    <x v="15"/>
    <x v="1"/>
    <x v="3"/>
    <x v="3"/>
    <x v="44"/>
    <n v="0"/>
    <n v="0"/>
    <x v="1"/>
    <n v="858"/>
    <n v="858"/>
  </r>
  <r>
    <x v="15"/>
    <x v="2"/>
    <x v="4"/>
    <x v="8"/>
    <x v="52"/>
    <n v="0"/>
    <n v="0"/>
    <x v="1"/>
    <n v="603"/>
    <n v="603"/>
  </r>
  <r>
    <x v="15"/>
    <x v="2"/>
    <x v="4"/>
    <x v="8"/>
    <x v="53"/>
    <n v="517"/>
    <n v="103"/>
    <x v="0"/>
    <n v="23184"/>
    <n v="4252"/>
  </r>
  <r>
    <x v="15"/>
    <x v="2"/>
    <x v="4"/>
    <x v="8"/>
    <x v="54"/>
    <n v="0"/>
    <n v="0"/>
    <x v="2"/>
    <n v="60"/>
    <n v="0"/>
  </r>
  <r>
    <x v="15"/>
    <x v="2"/>
    <x v="4"/>
    <x v="8"/>
    <x v="56"/>
    <n v="16"/>
    <n v="16"/>
    <x v="0"/>
    <n v="320"/>
    <n v="320"/>
  </r>
  <r>
    <x v="15"/>
    <x v="2"/>
    <x v="4"/>
    <x v="9"/>
    <x v="58"/>
    <n v="0"/>
    <n v="0"/>
    <x v="1"/>
    <n v="52627"/>
    <n v="350"/>
  </r>
  <r>
    <x v="15"/>
    <x v="2"/>
    <x v="4"/>
    <x v="9"/>
    <x v="59"/>
    <n v="40"/>
    <n v="0"/>
    <x v="0"/>
    <n v="1440"/>
    <n v="0"/>
  </r>
  <r>
    <x v="15"/>
    <x v="2"/>
    <x v="4"/>
    <x v="9"/>
    <x v="60"/>
    <n v="0"/>
    <n v="0"/>
    <x v="2"/>
    <n v="575"/>
    <n v="0"/>
  </r>
  <r>
    <x v="15"/>
    <x v="2"/>
    <x v="4"/>
    <x v="9"/>
    <x v="62"/>
    <n v="34"/>
    <n v="20"/>
    <x v="0"/>
    <n v="750"/>
    <n v="400"/>
  </r>
  <r>
    <x v="15"/>
    <x v="2"/>
    <x v="5"/>
    <x v="3"/>
    <x v="65"/>
    <n v="0"/>
    <n v="0"/>
    <x v="2"/>
    <n v="245"/>
    <n v="245"/>
  </r>
  <r>
    <x v="15"/>
    <x v="2"/>
    <x v="5"/>
    <x v="3"/>
    <x v="66"/>
    <n v="0"/>
    <n v="0"/>
    <x v="1"/>
    <n v="5485"/>
    <n v="4639"/>
  </r>
  <r>
    <x v="15"/>
    <x v="2"/>
    <x v="5"/>
    <x v="3"/>
    <x v="67"/>
    <n v="348"/>
    <n v="285"/>
    <x v="0"/>
    <n v="1841"/>
    <n v="1055"/>
  </r>
  <r>
    <x v="15"/>
    <x v="2"/>
    <x v="5"/>
    <x v="3"/>
    <x v="69"/>
    <n v="0"/>
    <n v="0"/>
    <x v="2"/>
    <n v="871"/>
    <n v="871"/>
  </r>
  <r>
    <x v="15"/>
    <x v="2"/>
    <x v="6"/>
    <x v="3"/>
    <x v="70"/>
    <n v="0"/>
    <n v="0"/>
    <x v="1"/>
    <n v="30959"/>
    <n v="28025"/>
  </r>
  <r>
    <x v="15"/>
    <x v="2"/>
    <x v="6"/>
    <x v="3"/>
    <x v="71"/>
    <n v="904"/>
    <n v="268"/>
    <x v="0"/>
    <n v="55812"/>
    <n v="13909"/>
  </r>
  <r>
    <x v="15"/>
    <x v="2"/>
    <x v="6"/>
    <x v="3"/>
    <x v="72"/>
    <n v="0"/>
    <n v="0"/>
    <x v="2"/>
    <n v="180"/>
    <n v="180"/>
  </r>
  <r>
    <x v="15"/>
    <x v="2"/>
    <x v="6"/>
    <x v="3"/>
    <x v="74"/>
    <n v="35"/>
    <n v="0"/>
    <x v="0"/>
    <n v="497"/>
    <n v="0"/>
  </r>
  <r>
    <x v="15"/>
    <x v="2"/>
    <x v="6"/>
    <x v="3"/>
    <x v="75"/>
    <n v="205"/>
    <n v="205"/>
    <x v="1"/>
    <n v="205"/>
    <n v="205"/>
  </r>
  <r>
    <x v="15"/>
    <x v="2"/>
    <x v="7"/>
    <x v="3"/>
    <x v="76"/>
    <n v="0"/>
    <n v="0"/>
    <x v="1"/>
    <n v="3597"/>
    <n v="3597"/>
  </r>
  <r>
    <x v="15"/>
    <x v="2"/>
    <x v="7"/>
    <x v="3"/>
    <x v="78"/>
    <n v="0"/>
    <n v="0"/>
    <x v="2"/>
    <n v="1592"/>
    <n v="1592"/>
  </r>
  <r>
    <x v="15"/>
    <x v="2"/>
    <x v="7"/>
    <x v="3"/>
    <x v="80"/>
    <n v="0"/>
    <n v="0"/>
    <x v="2"/>
    <n v="1046"/>
    <n v="1046"/>
  </r>
  <r>
    <x v="15"/>
    <x v="2"/>
    <x v="7"/>
    <x v="3"/>
    <x v="81"/>
    <n v="356"/>
    <n v="331"/>
    <x v="0"/>
    <n v="2954"/>
    <n v="2822"/>
  </r>
  <r>
    <x v="15"/>
    <x v="2"/>
    <x v="8"/>
    <x v="3"/>
    <x v="84"/>
    <n v="0"/>
    <n v="0"/>
    <x v="2"/>
    <n v="513"/>
    <n v="513"/>
  </r>
  <r>
    <x v="15"/>
    <x v="2"/>
    <x v="8"/>
    <x v="3"/>
    <x v="85"/>
    <n v="0"/>
    <n v="0"/>
    <x v="1"/>
    <n v="2339"/>
    <n v="2339"/>
  </r>
  <r>
    <x v="15"/>
    <x v="2"/>
    <x v="8"/>
    <x v="3"/>
    <x v="87"/>
    <n v="324"/>
    <n v="229"/>
    <x v="0"/>
    <n v="5982"/>
    <n v="5408"/>
  </r>
  <r>
    <x v="15"/>
    <x v="2"/>
    <x v="9"/>
    <x v="3"/>
    <x v="89"/>
    <n v="0"/>
    <n v="0"/>
    <x v="3"/>
    <n v="19567"/>
    <n v="19567"/>
  </r>
  <r>
    <x v="15"/>
    <x v="2"/>
    <x v="9"/>
    <x v="3"/>
    <x v="90"/>
    <n v="2913"/>
    <n v="2913"/>
    <x v="4"/>
    <n v="7430"/>
    <n v="7430"/>
  </r>
  <r>
    <x v="15"/>
    <x v="2"/>
    <x v="9"/>
    <x v="3"/>
    <x v="91"/>
    <n v="903"/>
    <n v="903"/>
    <x v="0"/>
    <n v="1829"/>
    <n v="1829"/>
  </r>
  <r>
    <x v="15"/>
    <x v="3"/>
    <x v="10"/>
    <x v="10"/>
    <x v="93"/>
    <n v="128"/>
    <n v="0"/>
    <x v="1"/>
    <n v="120"/>
    <n v="0"/>
  </r>
  <r>
    <x v="15"/>
    <x v="3"/>
    <x v="10"/>
    <x v="11"/>
    <x v="94"/>
    <n v="946"/>
    <n v="730"/>
    <x v="0"/>
    <n v="67534"/>
    <n v="58168"/>
  </r>
  <r>
    <x v="15"/>
    <x v="3"/>
    <x v="10"/>
    <x v="11"/>
    <x v="95"/>
    <n v="773"/>
    <n v="0"/>
    <x v="0"/>
    <n v="52848"/>
    <n v="0"/>
  </r>
  <r>
    <x v="15"/>
    <x v="3"/>
    <x v="10"/>
    <x v="11"/>
    <x v="96"/>
    <n v="629"/>
    <n v="0"/>
    <x v="0"/>
    <n v="23718"/>
    <n v="0"/>
  </r>
  <r>
    <x v="15"/>
    <x v="3"/>
    <x v="10"/>
    <x v="11"/>
    <x v="97"/>
    <n v="479"/>
    <n v="365"/>
    <x v="0"/>
    <n v="28671"/>
    <n v="14597"/>
  </r>
  <r>
    <x v="15"/>
    <x v="3"/>
    <x v="11"/>
    <x v="3"/>
    <x v="98"/>
    <n v="583"/>
    <n v="0"/>
    <x v="0"/>
    <n v="4152"/>
    <n v="0"/>
  </r>
  <r>
    <x v="15"/>
    <x v="3"/>
    <x v="12"/>
    <x v="12"/>
    <x v="99"/>
    <n v="223"/>
    <n v="0"/>
    <x v="0"/>
    <n v="1066"/>
    <n v="0"/>
  </r>
  <r>
    <x v="15"/>
    <x v="3"/>
    <x v="12"/>
    <x v="12"/>
    <x v="100"/>
    <n v="200"/>
    <n v="0"/>
    <x v="0"/>
    <n v="200"/>
    <n v="0"/>
  </r>
  <r>
    <x v="15"/>
    <x v="3"/>
    <x v="12"/>
    <x v="13"/>
    <x v="101"/>
    <n v="200"/>
    <n v="0"/>
    <x v="0"/>
    <n v="110"/>
    <n v="0"/>
  </r>
  <r>
    <x v="15"/>
    <x v="4"/>
    <x v="13"/>
    <x v="3"/>
    <x v="102"/>
    <n v="0"/>
    <n v="0"/>
    <x v="0"/>
    <n v="0"/>
    <n v="0"/>
  </r>
  <r>
    <x v="15"/>
    <x v="4"/>
    <x v="13"/>
    <x v="3"/>
    <x v="104"/>
    <n v="20"/>
    <n v="20"/>
    <x v="0"/>
    <n v="240"/>
    <n v="240"/>
  </r>
  <r>
    <x v="15"/>
    <x v="4"/>
    <x v="14"/>
    <x v="14"/>
    <x v="107"/>
    <n v="73"/>
    <n v="73"/>
    <x v="0"/>
    <n v="1104"/>
    <n v="1104"/>
  </r>
  <r>
    <x v="15"/>
    <x v="4"/>
    <x v="14"/>
    <x v="14"/>
    <x v="109"/>
    <n v="137"/>
    <n v="137"/>
    <x v="0"/>
    <n v="691"/>
    <n v="691"/>
  </r>
  <r>
    <x v="15"/>
    <x v="4"/>
    <x v="14"/>
    <x v="14"/>
    <x v="110"/>
    <n v="0"/>
    <n v="0"/>
    <x v="2"/>
    <n v="1010"/>
    <n v="1010"/>
  </r>
  <r>
    <x v="15"/>
    <x v="4"/>
    <x v="14"/>
    <x v="14"/>
    <x v="111"/>
    <n v="1085"/>
    <n v="1085"/>
    <x v="1"/>
    <n v="1495"/>
    <n v="1495"/>
  </r>
  <r>
    <x v="15"/>
    <x v="4"/>
    <x v="15"/>
    <x v="3"/>
    <x v="112"/>
    <n v="0"/>
    <n v="0"/>
    <x v="2"/>
    <n v="14"/>
    <n v="14"/>
  </r>
  <r>
    <x v="15"/>
    <x v="4"/>
    <x v="15"/>
    <x v="3"/>
    <x v="115"/>
    <n v="1590"/>
    <n v="1590"/>
    <x v="2"/>
    <n v="1590"/>
    <n v="1590"/>
  </r>
  <r>
    <x v="15"/>
    <x v="4"/>
    <x v="15"/>
    <x v="3"/>
    <x v="113"/>
    <n v="0"/>
    <n v="0"/>
    <x v="2"/>
    <n v="560"/>
    <n v="560"/>
  </r>
  <r>
    <x v="15"/>
    <x v="4"/>
    <x v="15"/>
    <x v="3"/>
    <x v="116"/>
    <n v="3081"/>
    <n v="3081"/>
    <x v="0"/>
    <n v="5892"/>
    <n v="5892"/>
  </r>
  <r>
    <x v="15"/>
    <x v="4"/>
    <x v="15"/>
    <x v="3"/>
    <x v="117"/>
    <n v="543"/>
    <n v="543"/>
    <x v="1"/>
    <n v="2642"/>
    <n v="2642"/>
  </r>
  <r>
    <x v="15"/>
    <x v="4"/>
    <x v="15"/>
    <x v="3"/>
    <x v="118"/>
    <n v="0"/>
    <n v="0"/>
    <x v="2"/>
    <n v="57943"/>
    <n v="57943"/>
  </r>
  <r>
    <x v="15"/>
    <x v="4"/>
    <x v="15"/>
    <x v="3"/>
    <x v="119"/>
    <n v="0"/>
    <n v="0"/>
    <x v="2"/>
    <n v="59"/>
    <n v="59"/>
  </r>
  <r>
    <x v="16"/>
    <x v="0"/>
    <x v="16"/>
    <x v="3"/>
    <x v="121"/>
    <n v="6"/>
    <n v="0"/>
    <x v="0"/>
    <n v="4500"/>
    <n v="0"/>
  </r>
  <r>
    <x v="16"/>
    <x v="0"/>
    <x v="17"/>
    <x v="3"/>
    <x v="122"/>
    <n v="27"/>
    <n v="0"/>
    <x v="0"/>
    <n v="19985"/>
    <n v="0"/>
  </r>
  <r>
    <x v="16"/>
    <x v="0"/>
    <x v="17"/>
    <x v="3"/>
    <x v="123"/>
    <n v="39"/>
    <n v="0"/>
    <x v="0"/>
    <n v="42340"/>
    <n v="0"/>
  </r>
  <r>
    <x v="16"/>
    <x v="0"/>
    <x v="19"/>
    <x v="3"/>
    <x v="128"/>
    <n v="24"/>
    <n v="0"/>
    <x v="0"/>
    <n v="25350"/>
    <n v="0"/>
  </r>
  <r>
    <x v="16"/>
    <x v="0"/>
    <x v="18"/>
    <x v="3"/>
    <x v="125"/>
    <n v="150"/>
    <n v="150"/>
    <x v="0"/>
    <n v="74962"/>
    <n v="74962"/>
  </r>
  <r>
    <x v="16"/>
    <x v="0"/>
    <x v="18"/>
    <x v="3"/>
    <x v="126"/>
    <n v="18"/>
    <n v="18"/>
    <x v="0"/>
    <n v="15490"/>
    <n v="15490"/>
  </r>
  <r>
    <x v="16"/>
    <x v="0"/>
    <x v="18"/>
    <x v="3"/>
    <x v="127"/>
    <n v="141"/>
    <n v="141"/>
    <x v="0"/>
    <n v="87081"/>
    <n v="87081"/>
  </r>
  <r>
    <x v="16"/>
    <x v="0"/>
    <x v="0"/>
    <x v="0"/>
    <x v="0"/>
    <n v="396"/>
    <n v="396"/>
    <x v="0"/>
    <n v="188745"/>
    <n v="188745"/>
  </r>
  <r>
    <x v="16"/>
    <x v="0"/>
    <x v="0"/>
    <x v="1"/>
    <x v="3"/>
    <n v="252"/>
    <n v="163"/>
    <x v="0"/>
    <n v="68995"/>
    <n v="33688"/>
  </r>
  <r>
    <x v="16"/>
    <x v="0"/>
    <x v="1"/>
    <x v="3"/>
    <x v="11"/>
    <n v="220"/>
    <n v="220"/>
    <x v="0"/>
    <n v="8369"/>
    <n v="8369"/>
  </r>
  <r>
    <x v="16"/>
    <x v="3"/>
    <x v="10"/>
    <x v="11"/>
    <x v="94"/>
    <n v="451"/>
    <n v="0"/>
    <x v="0"/>
    <n v="17990"/>
    <n v="0"/>
  </r>
  <r>
    <x v="16"/>
    <x v="3"/>
    <x v="10"/>
    <x v="11"/>
    <x v="95"/>
    <n v="403"/>
    <n v="0"/>
    <x v="0"/>
    <n v="22259"/>
    <n v="0"/>
  </r>
  <r>
    <x v="17"/>
    <x v="0"/>
    <x v="16"/>
    <x v="3"/>
    <x v="120"/>
    <n v="11"/>
    <n v="11"/>
    <x v="0"/>
    <n v="7456"/>
    <n v="7456"/>
  </r>
  <r>
    <x v="17"/>
    <x v="0"/>
    <x v="16"/>
    <x v="3"/>
    <x v="121"/>
    <n v="21"/>
    <n v="21"/>
    <x v="0"/>
    <n v="15200"/>
    <n v="15200"/>
  </r>
  <r>
    <x v="17"/>
    <x v="0"/>
    <x v="18"/>
    <x v="3"/>
    <x v="125"/>
    <n v="139"/>
    <n v="139"/>
    <x v="0"/>
    <n v="68854"/>
    <n v="68854"/>
  </r>
  <r>
    <x v="17"/>
    <x v="0"/>
    <x v="18"/>
    <x v="3"/>
    <x v="127"/>
    <n v="287"/>
    <n v="287"/>
    <x v="0"/>
    <n v="151489"/>
    <n v="151489"/>
  </r>
  <r>
    <x v="17"/>
    <x v="0"/>
    <x v="0"/>
    <x v="0"/>
    <x v="0"/>
    <n v="567"/>
    <n v="450"/>
    <x v="0"/>
    <n v="254909"/>
    <n v="201549"/>
  </r>
  <r>
    <x v="17"/>
    <x v="0"/>
    <x v="0"/>
    <x v="1"/>
    <x v="3"/>
    <n v="317"/>
    <n v="317"/>
    <x v="0"/>
    <n v="48364"/>
    <n v="48364"/>
  </r>
  <r>
    <x v="17"/>
    <x v="0"/>
    <x v="0"/>
    <x v="1"/>
    <x v="4"/>
    <n v="79"/>
    <n v="79"/>
    <x v="0"/>
    <n v="474"/>
    <n v="474"/>
  </r>
  <r>
    <x v="17"/>
    <x v="0"/>
    <x v="0"/>
    <x v="2"/>
    <x v="7"/>
    <n v="105"/>
    <n v="105"/>
    <x v="0"/>
    <n v="2520"/>
    <n v="2520"/>
  </r>
  <r>
    <x v="17"/>
    <x v="0"/>
    <x v="1"/>
    <x v="3"/>
    <x v="11"/>
    <n v="462"/>
    <n v="462"/>
    <x v="0"/>
    <n v="16876"/>
    <n v="16876"/>
  </r>
  <r>
    <x v="17"/>
    <x v="0"/>
    <x v="1"/>
    <x v="3"/>
    <x v="12"/>
    <n v="0"/>
    <n v="0"/>
    <x v="0"/>
    <n v="0"/>
    <n v="0"/>
  </r>
  <r>
    <x v="17"/>
    <x v="0"/>
    <x v="2"/>
    <x v="4"/>
    <x v="18"/>
    <n v="192"/>
    <n v="192"/>
    <x v="1"/>
    <n v="192"/>
    <n v="192"/>
  </r>
  <r>
    <x v="17"/>
    <x v="0"/>
    <x v="2"/>
    <x v="5"/>
    <x v="26"/>
    <n v="86"/>
    <n v="86"/>
    <x v="1"/>
    <n v="273"/>
    <n v="273"/>
  </r>
  <r>
    <x v="17"/>
    <x v="0"/>
    <x v="2"/>
    <x v="5"/>
    <x v="27"/>
    <n v="132"/>
    <n v="132"/>
    <x v="2"/>
    <n v="132"/>
    <n v="132"/>
  </r>
  <r>
    <x v="17"/>
    <x v="0"/>
    <x v="2"/>
    <x v="5"/>
    <x v="28"/>
    <n v="578"/>
    <n v="578"/>
    <x v="2"/>
    <n v="578"/>
    <n v="578"/>
  </r>
  <r>
    <x v="17"/>
    <x v="0"/>
    <x v="2"/>
    <x v="6"/>
    <x v="33"/>
    <n v="436"/>
    <n v="436"/>
    <x v="1"/>
    <n v="436"/>
    <n v="436"/>
  </r>
  <r>
    <x v="17"/>
    <x v="1"/>
    <x v="3"/>
    <x v="3"/>
    <x v="37"/>
    <n v="0"/>
    <n v="0"/>
    <x v="0"/>
    <n v="0"/>
    <n v="0"/>
  </r>
  <r>
    <x v="17"/>
    <x v="1"/>
    <x v="3"/>
    <x v="3"/>
    <x v="38"/>
    <n v="3512"/>
    <n v="566"/>
    <x v="2"/>
    <n v="3549"/>
    <n v="603"/>
  </r>
  <r>
    <x v="17"/>
    <x v="1"/>
    <x v="3"/>
    <x v="3"/>
    <x v="39"/>
    <n v="0"/>
    <n v="0"/>
    <x v="1"/>
    <n v="6014"/>
    <n v="183"/>
  </r>
  <r>
    <x v="17"/>
    <x v="1"/>
    <x v="3"/>
    <x v="3"/>
    <x v="40"/>
    <n v="103"/>
    <n v="22"/>
    <x v="0"/>
    <n v="272"/>
    <n v="88"/>
  </r>
  <r>
    <x v="17"/>
    <x v="1"/>
    <x v="3"/>
    <x v="3"/>
    <x v="41"/>
    <n v="0"/>
    <n v="0"/>
    <x v="2"/>
    <n v="14874"/>
    <n v="3822"/>
  </r>
  <r>
    <x v="17"/>
    <x v="1"/>
    <x v="3"/>
    <x v="3"/>
    <x v="42"/>
    <n v="0"/>
    <n v="0"/>
    <x v="1"/>
    <n v="1600"/>
    <n v="807"/>
  </r>
  <r>
    <x v="17"/>
    <x v="1"/>
    <x v="3"/>
    <x v="3"/>
    <x v="43"/>
    <n v="0"/>
    <n v="0"/>
    <x v="2"/>
    <n v="6312"/>
    <n v="1752"/>
  </r>
  <r>
    <x v="17"/>
    <x v="1"/>
    <x v="3"/>
    <x v="3"/>
    <x v="44"/>
    <n v="0"/>
    <n v="0"/>
    <x v="1"/>
    <n v="43"/>
    <n v="0"/>
  </r>
  <r>
    <x v="17"/>
    <x v="1"/>
    <x v="3"/>
    <x v="3"/>
    <x v="45"/>
    <n v="345"/>
    <n v="0"/>
    <x v="2"/>
    <n v="345"/>
    <n v="0"/>
  </r>
  <r>
    <x v="17"/>
    <x v="2"/>
    <x v="4"/>
    <x v="7"/>
    <x v="46"/>
    <n v="0"/>
    <n v="0"/>
    <x v="1"/>
    <n v="357"/>
    <n v="0"/>
  </r>
  <r>
    <x v="17"/>
    <x v="2"/>
    <x v="4"/>
    <x v="7"/>
    <x v="48"/>
    <n v="0"/>
    <n v="0"/>
    <x v="2"/>
    <n v="0"/>
    <n v="0"/>
  </r>
  <r>
    <x v="17"/>
    <x v="2"/>
    <x v="4"/>
    <x v="7"/>
    <x v="50"/>
    <n v="25"/>
    <n v="0"/>
    <x v="0"/>
    <n v="50"/>
    <n v="0"/>
  </r>
  <r>
    <x v="17"/>
    <x v="2"/>
    <x v="4"/>
    <x v="8"/>
    <x v="52"/>
    <n v="0"/>
    <n v="0"/>
    <x v="1"/>
    <n v="6646"/>
    <n v="0"/>
  </r>
  <r>
    <x v="17"/>
    <x v="2"/>
    <x v="4"/>
    <x v="8"/>
    <x v="53"/>
    <n v="312"/>
    <n v="62"/>
    <x v="0"/>
    <n v="17809"/>
    <n v="1898"/>
  </r>
  <r>
    <x v="17"/>
    <x v="2"/>
    <x v="4"/>
    <x v="8"/>
    <x v="54"/>
    <n v="0"/>
    <n v="0"/>
    <x v="2"/>
    <n v="200"/>
    <n v="0"/>
  </r>
  <r>
    <x v="17"/>
    <x v="2"/>
    <x v="4"/>
    <x v="8"/>
    <x v="56"/>
    <n v="97"/>
    <n v="0"/>
    <x v="0"/>
    <n v="432"/>
    <n v="0"/>
  </r>
  <r>
    <x v="17"/>
    <x v="2"/>
    <x v="4"/>
    <x v="9"/>
    <x v="58"/>
    <n v="0"/>
    <n v="0"/>
    <x v="1"/>
    <n v="6144"/>
    <n v="0"/>
  </r>
  <r>
    <x v="17"/>
    <x v="2"/>
    <x v="4"/>
    <x v="9"/>
    <x v="59"/>
    <n v="27"/>
    <n v="8"/>
    <x v="0"/>
    <n v="958"/>
    <n v="528"/>
  </r>
  <r>
    <x v="17"/>
    <x v="2"/>
    <x v="4"/>
    <x v="9"/>
    <x v="60"/>
    <n v="0"/>
    <n v="0"/>
    <x v="2"/>
    <n v="207"/>
    <n v="0"/>
  </r>
  <r>
    <x v="17"/>
    <x v="2"/>
    <x v="4"/>
    <x v="9"/>
    <x v="61"/>
    <n v="0"/>
    <n v="0"/>
    <x v="1"/>
    <n v="0"/>
    <n v="0"/>
  </r>
  <r>
    <x v="17"/>
    <x v="2"/>
    <x v="4"/>
    <x v="9"/>
    <x v="62"/>
    <n v="203"/>
    <n v="0"/>
    <x v="0"/>
    <n v="1810"/>
    <n v="0"/>
  </r>
  <r>
    <x v="17"/>
    <x v="2"/>
    <x v="5"/>
    <x v="3"/>
    <x v="64"/>
    <n v="83"/>
    <n v="40"/>
    <x v="0"/>
    <n v="5820"/>
    <n v="4972"/>
  </r>
  <r>
    <x v="17"/>
    <x v="2"/>
    <x v="5"/>
    <x v="3"/>
    <x v="65"/>
    <n v="0"/>
    <n v="0"/>
    <x v="2"/>
    <n v="200"/>
    <n v="0"/>
  </r>
  <r>
    <x v="17"/>
    <x v="2"/>
    <x v="5"/>
    <x v="3"/>
    <x v="66"/>
    <n v="0"/>
    <n v="0"/>
    <x v="1"/>
    <n v="17203"/>
    <n v="29"/>
  </r>
  <r>
    <x v="17"/>
    <x v="2"/>
    <x v="5"/>
    <x v="3"/>
    <x v="67"/>
    <n v="320"/>
    <n v="40"/>
    <x v="0"/>
    <n v="1458"/>
    <n v="160"/>
  </r>
  <r>
    <x v="17"/>
    <x v="2"/>
    <x v="5"/>
    <x v="3"/>
    <x v="68"/>
    <n v="171"/>
    <n v="0"/>
    <x v="1"/>
    <n v="171"/>
    <n v="0"/>
  </r>
  <r>
    <x v="17"/>
    <x v="2"/>
    <x v="5"/>
    <x v="3"/>
    <x v="69"/>
    <n v="0"/>
    <n v="0"/>
    <x v="2"/>
    <n v="2610"/>
    <n v="0"/>
  </r>
  <r>
    <x v="17"/>
    <x v="2"/>
    <x v="6"/>
    <x v="3"/>
    <x v="70"/>
    <n v="0"/>
    <n v="0"/>
    <x v="1"/>
    <n v="98641"/>
    <n v="84807"/>
  </r>
  <r>
    <x v="17"/>
    <x v="2"/>
    <x v="6"/>
    <x v="3"/>
    <x v="71"/>
    <n v="395"/>
    <n v="283"/>
    <x v="0"/>
    <n v="13318"/>
    <n v="10393"/>
  </r>
  <r>
    <x v="17"/>
    <x v="2"/>
    <x v="6"/>
    <x v="3"/>
    <x v="72"/>
    <n v="0"/>
    <n v="0"/>
    <x v="2"/>
    <n v="0"/>
    <n v="0"/>
  </r>
  <r>
    <x v="17"/>
    <x v="2"/>
    <x v="6"/>
    <x v="3"/>
    <x v="74"/>
    <n v="208"/>
    <n v="51"/>
    <x v="0"/>
    <n v="1329"/>
    <n v="228"/>
  </r>
  <r>
    <x v="17"/>
    <x v="2"/>
    <x v="6"/>
    <x v="3"/>
    <x v="75"/>
    <n v="41"/>
    <n v="0"/>
    <x v="1"/>
    <n v="41"/>
    <n v="0"/>
  </r>
  <r>
    <x v="17"/>
    <x v="2"/>
    <x v="8"/>
    <x v="3"/>
    <x v="83"/>
    <n v="62"/>
    <n v="0"/>
    <x v="0"/>
    <n v="1347"/>
    <n v="0"/>
  </r>
  <r>
    <x v="17"/>
    <x v="2"/>
    <x v="8"/>
    <x v="3"/>
    <x v="84"/>
    <n v="0"/>
    <n v="0"/>
    <x v="2"/>
    <n v="1418"/>
    <n v="567"/>
  </r>
  <r>
    <x v="17"/>
    <x v="2"/>
    <x v="8"/>
    <x v="3"/>
    <x v="85"/>
    <n v="0"/>
    <n v="0"/>
    <x v="1"/>
    <n v="2459"/>
    <n v="643"/>
  </r>
  <r>
    <x v="17"/>
    <x v="2"/>
    <x v="8"/>
    <x v="3"/>
    <x v="86"/>
    <n v="0"/>
    <n v="0"/>
    <x v="1"/>
    <n v="700"/>
    <n v="476"/>
  </r>
  <r>
    <x v="17"/>
    <x v="2"/>
    <x v="8"/>
    <x v="3"/>
    <x v="87"/>
    <n v="38"/>
    <n v="0"/>
    <x v="0"/>
    <n v="352"/>
    <n v="0"/>
  </r>
  <r>
    <x v="17"/>
    <x v="2"/>
    <x v="8"/>
    <x v="3"/>
    <x v="88"/>
    <n v="230"/>
    <n v="80"/>
    <x v="1"/>
    <n v="230"/>
    <n v="80"/>
  </r>
  <r>
    <x v="17"/>
    <x v="2"/>
    <x v="9"/>
    <x v="3"/>
    <x v="89"/>
    <n v="0"/>
    <n v="0"/>
    <x v="3"/>
    <n v="53871"/>
    <n v="24557"/>
  </r>
  <r>
    <x v="17"/>
    <x v="2"/>
    <x v="9"/>
    <x v="3"/>
    <x v="90"/>
    <n v="1073"/>
    <n v="808"/>
    <x v="4"/>
    <n v="2522"/>
    <n v="1394"/>
  </r>
  <r>
    <x v="17"/>
    <x v="2"/>
    <x v="9"/>
    <x v="3"/>
    <x v="91"/>
    <n v="705"/>
    <n v="32"/>
    <x v="0"/>
    <n v="705"/>
    <n v="32"/>
  </r>
  <r>
    <x v="17"/>
    <x v="3"/>
    <x v="10"/>
    <x v="11"/>
    <x v="94"/>
    <n v="64"/>
    <n v="0"/>
    <x v="0"/>
    <n v="1907"/>
    <n v="0"/>
  </r>
  <r>
    <x v="17"/>
    <x v="3"/>
    <x v="10"/>
    <x v="11"/>
    <x v="95"/>
    <n v="977"/>
    <n v="17"/>
    <x v="0"/>
    <n v="31954"/>
    <n v="1661"/>
  </r>
  <r>
    <x v="17"/>
    <x v="3"/>
    <x v="10"/>
    <x v="11"/>
    <x v="96"/>
    <n v="140"/>
    <n v="0"/>
    <x v="0"/>
    <n v="6021"/>
    <n v="0"/>
  </r>
  <r>
    <x v="17"/>
    <x v="3"/>
    <x v="11"/>
    <x v="3"/>
    <x v="98"/>
    <n v="480"/>
    <n v="480"/>
    <x v="0"/>
    <n v="2336"/>
    <n v="2336"/>
  </r>
  <r>
    <x v="17"/>
    <x v="4"/>
    <x v="13"/>
    <x v="3"/>
    <x v="103"/>
    <n v="31"/>
    <n v="31"/>
    <x v="2"/>
    <n v="31"/>
    <n v="31"/>
  </r>
  <r>
    <x v="17"/>
    <x v="4"/>
    <x v="13"/>
    <x v="3"/>
    <x v="104"/>
    <n v="26"/>
    <n v="22"/>
    <x v="0"/>
    <n v="365"/>
    <n v="330"/>
  </r>
  <r>
    <x v="17"/>
    <x v="4"/>
    <x v="13"/>
    <x v="3"/>
    <x v="105"/>
    <n v="0"/>
    <n v="0"/>
    <x v="1"/>
    <n v="0"/>
    <n v="0"/>
  </r>
  <r>
    <x v="17"/>
    <x v="4"/>
    <x v="13"/>
    <x v="3"/>
    <x v="106"/>
    <n v="0"/>
    <n v="0"/>
    <x v="2"/>
    <n v="35"/>
    <n v="23"/>
  </r>
  <r>
    <x v="18"/>
    <x v="0"/>
    <x v="16"/>
    <x v="3"/>
    <x v="121"/>
    <n v="478"/>
    <n v="277"/>
    <x v="0"/>
    <n v="349940"/>
    <n v="203399"/>
  </r>
  <r>
    <x v="18"/>
    <x v="0"/>
    <x v="17"/>
    <x v="3"/>
    <x v="122"/>
    <n v="2275"/>
    <n v="851"/>
    <x v="0"/>
    <n v="2124602"/>
    <n v="799336"/>
  </r>
  <r>
    <x v="19"/>
    <x v="0"/>
    <x v="16"/>
    <x v="3"/>
    <x v="121"/>
    <n v="1290"/>
    <n v="306"/>
    <x v="0"/>
    <n v="1076500"/>
    <n v="301516"/>
  </r>
  <r>
    <x v="19"/>
    <x v="0"/>
    <x v="17"/>
    <x v="3"/>
    <x v="122"/>
    <n v="107"/>
    <n v="34"/>
    <x v="0"/>
    <n v="152178"/>
    <n v="48442"/>
  </r>
  <r>
    <x v="19"/>
    <x v="0"/>
    <x v="17"/>
    <x v="3"/>
    <x v="123"/>
    <n v="898"/>
    <n v="33"/>
    <x v="0"/>
    <n v="113371"/>
    <n v="44281"/>
  </r>
  <r>
    <x v="19"/>
    <x v="0"/>
    <x v="19"/>
    <x v="3"/>
    <x v="128"/>
    <n v="1599"/>
    <n v="1049"/>
    <x v="0"/>
    <n v="1331247"/>
    <n v="978714"/>
  </r>
  <r>
    <x v="19"/>
    <x v="0"/>
    <x v="18"/>
    <x v="3"/>
    <x v="124"/>
    <n v="131"/>
    <n v="0"/>
    <x v="0"/>
    <n v="64918"/>
    <n v="0"/>
  </r>
  <r>
    <x v="19"/>
    <x v="0"/>
    <x v="18"/>
    <x v="3"/>
    <x v="127"/>
    <n v="168"/>
    <n v="168"/>
    <x v="0"/>
    <n v="106501"/>
    <n v="106501"/>
  </r>
  <r>
    <x v="19"/>
    <x v="0"/>
    <x v="0"/>
    <x v="0"/>
    <x v="0"/>
    <n v="11341"/>
    <n v="9588"/>
    <x v="0"/>
    <n v="1380968"/>
    <n v="1181459"/>
  </r>
  <r>
    <x v="19"/>
    <x v="0"/>
    <x v="0"/>
    <x v="0"/>
    <x v="1"/>
    <n v="70805"/>
    <n v="0"/>
    <x v="0"/>
    <n v="177952"/>
    <n v="0"/>
  </r>
  <r>
    <x v="19"/>
    <x v="0"/>
    <x v="0"/>
    <x v="1"/>
    <x v="3"/>
    <n v="6316"/>
    <n v="3364"/>
    <x v="0"/>
    <n v="539126"/>
    <n v="250740"/>
  </r>
  <r>
    <x v="19"/>
    <x v="0"/>
    <x v="0"/>
    <x v="1"/>
    <x v="4"/>
    <n v="629"/>
    <n v="0"/>
    <x v="0"/>
    <n v="1980"/>
    <n v="0"/>
  </r>
  <r>
    <x v="19"/>
    <x v="0"/>
    <x v="0"/>
    <x v="2"/>
    <x v="7"/>
    <n v="2435"/>
    <n v="0"/>
    <x v="0"/>
    <n v="12970"/>
    <n v="0"/>
  </r>
  <r>
    <x v="19"/>
    <x v="0"/>
    <x v="0"/>
    <x v="2"/>
    <x v="8"/>
    <n v="4085"/>
    <n v="0"/>
    <x v="0"/>
    <n v="11578"/>
    <n v="0"/>
  </r>
  <r>
    <x v="19"/>
    <x v="0"/>
    <x v="0"/>
    <x v="2"/>
    <x v="9"/>
    <n v="18653"/>
    <n v="0"/>
    <x v="1"/>
    <n v="18675"/>
    <n v="0"/>
  </r>
  <r>
    <x v="19"/>
    <x v="0"/>
    <x v="1"/>
    <x v="3"/>
    <x v="11"/>
    <n v="11229"/>
    <n v="1475"/>
    <x v="0"/>
    <n v="303392"/>
    <n v="39494"/>
  </r>
  <r>
    <x v="19"/>
    <x v="0"/>
    <x v="1"/>
    <x v="3"/>
    <x v="12"/>
    <n v="2126"/>
    <n v="0"/>
    <x v="0"/>
    <n v="5415"/>
    <n v="0"/>
  </r>
  <r>
    <x v="19"/>
    <x v="0"/>
    <x v="1"/>
    <x v="3"/>
    <x v="13"/>
    <n v="0"/>
    <n v="0"/>
    <x v="1"/>
    <n v="1149"/>
    <n v="0"/>
  </r>
  <r>
    <x v="19"/>
    <x v="2"/>
    <x v="4"/>
    <x v="8"/>
    <x v="52"/>
    <n v="0"/>
    <n v="0"/>
    <x v="1"/>
    <n v="6721"/>
    <n v="0"/>
  </r>
  <r>
    <x v="19"/>
    <x v="2"/>
    <x v="4"/>
    <x v="8"/>
    <x v="53"/>
    <n v="3906"/>
    <n v="133"/>
    <x v="0"/>
    <n v="73910"/>
    <n v="4164"/>
  </r>
  <r>
    <x v="19"/>
    <x v="2"/>
    <x v="4"/>
    <x v="8"/>
    <x v="54"/>
    <n v="0"/>
    <n v="0"/>
    <x v="2"/>
    <n v="192"/>
    <n v="0"/>
  </r>
  <r>
    <x v="19"/>
    <x v="2"/>
    <x v="4"/>
    <x v="8"/>
    <x v="56"/>
    <n v="1008"/>
    <n v="0"/>
    <x v="0"/>
    <n v="1484"/>
    <n v="0"/>
  </r>
  <r>
    <x v="19"/>
    <x v="2"/>
    <x v="4"/>
    <x v="8"/>
    <x v="57"/>
    <n v="0"/>
    <n v="0"/>
    <x v="1"/>
    <n v="0"/>
    <n v="0"/>
  </r>
  <r>
    <x v="19"/>
    <x v="2"/>
    <x v="4"/>
    <x v="9"/>
    <x v="58"/>
    <n v="0"/>
    <n v="0"/>
    <x v="1"/>
    <n v="3898"/>
    <n v="0"/>
  </r>
  <r>
    <x v="19"/>
    <x v="2"/>
    <x v="4"/>
    <x v="9"/>
    <x v="59"/>
    <n v="364"/>
    <n v="15"/>
    <x v="0"/>
    <n v="10115"/>
    <n v="469"/>
  </r>
  <r>
    <x v="19"/>
    <x v="2"/>
    <x v="4"/>
    <x v="9"/>
    <x v="60"/>
    <n v="0"/>
    <n v="0"/>
    <x v="2"/>
    <n v="0"/>
    <n v="0"/>
  </r>
  <r>
    <x v="19"/>
    <x v="2"/>
    <x v="4"/>
    <x v="9"/>
    <x v="62"/>
    <n v="37"/>
    <n v="0"/>
    <x v="0"/>
    <n v="54"/>
    <n v="0"/>
  </r>
  <r>
    <x v="19"/>
    <x v="2"/>
    <x v="6"/>
    <x v="3"/>
    <x v="70"/>
    <n v="0"/>
    <n v="0"/>
    <x v="1"/>
    <n v="6188"/>
    <n v="0"/>
  </r>
  <r>
    <x v="19"/>
    <x v="2"/>
    <x v="6"/>
    <x v="3"/>
    <x v="71"/>
    <n v="2417"/>
    <n v="495"/>
    <x v="0"/>
    <n v="99240"/>
    <n v="67088"/>
  </r>
  <r>
    <x v="19"/>
    <x v="2"/>
    <x v="6"/>
    <x v="3"/>
    <x v="72"/>
    <n v="0"/>
    <n v="0"/>
    <x v="2"/>
    <n v="143"/>
    <n v="0"/>
  </r>
  <r>
    <x v="19"/>
    <x v="2"/>
    <x v="6"/>
    <x v="3"/>
    <x v="74"/>
    <n v="5576"/>
    <n v="677"/>
    <x v="0"/>
    <n v="7156"/>
    <n v="2032"/>
  </r>
  <r>
    <x v="19"/>
    <x v="2"/>
    <x v="7"/>
    <x v="3"/>
    <x v="76"/>
    <n v="0"/>
    <n v="0"/>
    <x v="1"/>
    <n v="97019"/>
    <n v="0"/>
  </r>
  <r>
    <x v="19"/>
    <x v="2"/>
    <x v="7"/>
    <x v="3"/>
    <x v="77"/>
    <n v="485"/>
    <n v="0"/>
    <x v="0"/>
    <n v="5258"/>
    <n v="0"/>
  </r>
  <r>
    <x v="19"/>
    <x v="2"/>
    <x v="7"/>
    <x v="3"/>
    <x v="78"/>
    <n v="0"/>
    <n v="0"/>
    <x v="2"/>
    <n v="13101"/>
    <n v="0"/>
  </r>
  <r>
    <x v="19"/>
    <x v="2"/>
    <x v="7"/>
    <x v="3"/>
    <x v="79"/>
    <n v="0"/>
    <n v="0"/>
    <x v="1"/>
    <n v="62104"/>
    <n v="0"/>
  </r>
  <r>
    <x v="19"/>
    <x v="2"/>
    <x v="7"/>
    <x v="3"/>
    <x v="80"/>
    <n v="0"/>
    <n v="0"/>
    <x v="2"/>
    <n v="15765"/>
    <n v="0"/>
  </r>
  <r>
    <x v="19"/>
    <x v="2"/>
    <x v="7"/>
    <x v="3"/>
    <x v="81"/>
    <n v="12692"/>
    <n v="0"/>
    <x v="0"/>
    <n v="19448"/>
    <n v="0"/>
  </r>
  <r>
    <x v="19"/>
    <x v="2"/>
    <x v="7"/>
    <x v="3"/>
    <x v="82"/>
    <n v="5259"/>
    <n v="0"/>
    <x v="1"/>
    <n v="5482"/>
    <n v="0"/>
  </r>
  <r>
    <x v="19"/>
    <x v="2"/>
    <x v="9"/>
    <x v="3"/>
    <x v="89"/>
    <n v="0"/>
    <n v="0"/>
    <x v="3"/>
    <n v="119092"/>
    <n v="0"/>
  </r>
  <r>
    <x v="19"/>
    <x v="2"/>
    <x v="9"/>
    <x v="3"/>
    <x v="90"/>
    <n v="10319"/>
    <n v="0"/>
    <x v="4"/>
    <n v="25931"/>
    <n v="0"/>
  </r>
  <r>
    <x v="19"/>
    <x v="2"/>
    <x v="9"/>
    <x v="3"/>
    <x v="91"/>
    <n v="1043"/>
    <n v="0"/>
    <x v="0"/>
    <n v="1072"/>
    <n v="0"/>
  </r>
  <r>
    <x v="19"/>
    <x v="3"/>
    <x v="10"/>
    <x v="11"/>
    <x v="94"/>
    <n v="16106"/>
    <n v="5659"/>
    <x v="0"/>
    <n v="386534"/>
    <n v="283498"/>
  </r>
  <r>
    <x v="19"/>
    <x v="3"/>
    <x v="10"/>
    <x v="11"/>
    <x v="95"/>
    <n v="728"/>
    <n v="0"/>
    <x v="0"/>
    <n v="16370"/>
    <n v="0"/>
  </r>
  <r>
    <x v="19"/>
    <x v="4"/>
    <x v="13"/>
    <x v="3"/>
    <x v="102"/>
    <n v="65"/>
    <n v="0"/>
    <x v="0"/>
    <n v="65"/>
    <n v="0"/>
  </r>
  <r>
    <x v="19"/>
    <x v="4"/>
    <x v="13"/>
    <x v="3"/>
    <x v="103"/>
    <n v="3638"/>
    <n v="0"/>
    <x v="2"/>
    <n v="3638"/>
    <n v="0"/>
  </r>
  <r>
    <x v="19"/>
    <x v="4"/>
    <x v="13"/>
    <x v="3"/>
    <x v="104"/>
    <n v="1204"/>
    <n v="0"/>
    <x v="0"/>
    <n v="4695"/>
    <n v="0"/>
  </r>
  <r>
    <x v="19"/>
    <x v="4"/>
    <x v="13"/>
    <x v="3"/>
    <x v="105"/>
    <n v="0"/>
    <n v="0"/>
    <x v="1"/>
    <n v="0"/>
    <n v="0"/>
  </r>
  <r>
    <x v="19"/>
    <x v="4"/>
    <x v="15"/>
    <x v="3"/>
    <x v="115"/>
    <n v="14126"/>
    <n v="0"/>
    <x v="2"/>
    <n v="14311"/>
    <n v="0"/>
  </r>
  <r>
    <x v="19"/>
    <x v="4"/>
    <x v="15"/>
    <x v="3"/>
    <x v="116"/>
    <n v="0"/>
    <n v="0"/>
    <x v="0"/>
    <n v="0"/>
    <n v="0"/>
  </r>
  <r>
    <x v="19"/>
    <x v="4"/>
    <x v="15"/>
    <x v="3"/>
    <x v="117"/>
    <n v="30"/>
    <n v="0"/>
    <x v="1"/>
    <n v="30"/>
    <n v="0"/>
  </r>
  <r>
    <x v="19"/>
    <x v="4"/>
    <x v="15"/>
    <x v="3"/>
    <x v="118"/>
    <n v="0"/>
    <n v="0"/>
    <x v="2"/>
    <n v="140662"/>
    <n v="0"/>
  </r>
  <r>
    <x v="20"/>
    <x v="0"/>
    <x v="16"/>
    <x v="3"/>
    <x v="120"/>
    <n v="68"/>
    <n v="66"/>
    <x v="0"/>
    <n v="67165"/>
    <n v="63907"/>
  </r>
  <r>
    <x v="20"/>
    <x v="0"/>
    <x v="16"/>
    <x v="3"/>
    <x v="121"/>
    <n v="109"/>
    <n v="109"/>
    <x v="0"/>
    <n v="109298"/>
    <n v="109298"/>
  </r>
  <r>
    <x v="20"/>
    <x v="0"/>
    <x v="0"/>
    <x v="0"/>
    <x v="0"/>
    <n v="1383"/>
    <n v="1381"/>
    <x v="0"/>
    <n v="250277"/>
    <n v="250221"/>
  </r>
  <r>
    <x v="20"/>
    <x v="0"/>
    <x v="0"/>
    <x v="0"/>
    <x v="1"/>
    <n v="46800"/>
    <n v="30910"/>
    <x v="0"/>
    <n v="160267"/>
    <n v="106153"/>
  </r>
  <r>
    <x v="20"/>
    <x v="0"/>
    <x v="0"/>
    <x v="0"/>
    <x v="2"/>
    <n v="1651"/>
    <n v="1388"/>
    <x v="1"/>
    <n v="1644"/>
    <n v="1381"/>
  </r>
  <r>
    <x v="20"/>
    <x v="0"/>
    <x v="0"/>
    <x v="1"/>
    <x v="3"/>
    <n v="3397"/>
    <n v="3380"/>
    <x v="0"/>
    <n v="170876"/>
    <n v="170440"/>
  </r>
  <r>
    <x v="20"/>
    <x v="0"/>
    <x v="0"/>
    <x v="1"/>
    <x v="4"/>
    <n v="57183"/>
    <n v="26038"/>
    <x v="0"/>
    <n v="129380"/>
    <n v="71062"/>
  </r>
  <r>
    <x v="20"/>
    <x v="0"/>
    <x v="0"/>
    <x v="1"/>
    <x v="5"/>
    <n v="1776"/>
    <n v="313"/>
    <x v="1"/>
    <n v="1776"/>
    <n v="313"/>
  </r>
  <r>
    <x v="20"/>
    <x v="0"/>
    <x v="0"/>
    <x v="2"/>
    <x v="6"/>
    <n v="4496"/>
    <n v="0"/>
    <x v="0"/>
    <n v="4496"/>
    <n v="0"/>
  </r>
  <r>
    <x v="20"/>
    <x v="0"/>
    <x v="0"/>
    <x v="2"/>
    <x v="7"/>
    <n v="101"/>
    <n v="0"/>
    <x v="0"/>
    <n v="574"/>
    <n v="0"/>
  </r>
  <r>
    <x v="20"/>
    <x v="0"/>
    <x v="0"/>
    <x v="2"/>
    <x v="8"/>
    <n v="10622"/>
    <n v="3785"/>
    <x v="0"/>
    <n v="24534"/>
    <n v="10874"/>
  </r>
  <r>
    <x v="20"/>
    <x v="0"/>
    <x v="0"/>
    <x v="2"/>
    <x v="9"/>
    <n v="5723"/>
    <n v="1923"/>
    <x v="1"/>
    <n v="5723"/>
    <n v="1923"/>
  </r>
  <r>
    <x v="20"/>
    <x v="0"/>
    <x v="1"/>
    <x v="3"/>
    <x v="11"/>
    <n v="5292"/>
    <n v="3504"/>
    <x v="0"/>
    <n v="78533"/>
    <n v="58436"/>
  </r>
  <r>
    <x v="20"/>
    <x v="0"/>
    <x v="1"/>
    <x v="3"/>
    <x v="12"/>
    <n v="21349"/>
    <n v="4142"/>
    <x v="0"/>
    <n v="71608"/>
    <n v="24886"/>
  </r>
  <r>
    <x v="20"/>
    <x v="0"/>
    <x v="1"/>
    <x v="3"/>
    <x v="13"/>
    <n v="0"/>
    <n v="0"/>
    <x v="1"/>
    <n v="275123"/>
    <n v="23043"/>
  </r>
  <r>
    <x v="20"/>
    <x v="0"/>
    <x v="2"/>
    <x v="4"/>
    <x v="14"/>
    <n v="290"/>
    <n v="238"/>
    <x v="0"/>
    <n v="4634"/>
    <n v="3982"/>
  </r>
  <r>
    <x v="20"/>
    <x v="0"/>
    <x v="2"/>
    <x v="4"/>
    <x v="16"/>
    <n v="0"/>
    <n v="0"/>
    <x v="1"/>
    <n v="1432710"/>
    <n v="236908"/>
  </r>
  <r>
    <x v="20"/>
    <x v="0"/>
    <x v="2"/>
    <x v="4"/>
    <x v="17"/>
    <n v="73446"/>
    <n v="29048"/>
    <x v="0"/>
    <n v="139522"/>
    <n v="60490"/>
  </r>
  <r>
    <x v="20"/>
    <x v="0"/>
    <x v="2"/>
    <x v="4"/>
    <x v="18"/>
    <n v="21073"/>
    <n v="1202"/>
    <x v="1"/>
    <n v="21073"/>
    <n v="1202"/>
  </r>
  <r>
    <x v="20"/>
    <x v="0"/>
    <x v="2"/>
    <x v="4"/>
    <x v="19"/>
    <n v="4165"/>
    <n v="1521"/>
    <x v="2"/>
    <n v="4070"/>
    <n v="1521"/>
  </r>
  <r>
    <x v="20"/>
    <x v="0"/>
    <x v="2"/>
    <x v="4"/>
    <x v="20"/>
    <n v="52866"/>
    <n v="1688"/>
    <x v="2"/>
    <n v="52591"/>
    <n v="1688"/>
  </r>
  <r>
    <x v="20"/>
    <x v="0"/>
    <x v="2"/>
    <x v="5"/>
    <x v="21"/>
    <n v="0"/>
    <n v="0"/>
    <x v="1"/>
    <n v="158305"/>
    <n v="32415"/>
  </r>
  <r>
    <x v="20"/>
    <x v="0"/>
    <x v="2"/>
    <x v="5"/>
    <x v="22"/>
    <n v="543"/>
    <n v="204"/>
    <x v="0"/>
    <n v="4676"/>
    <n v="1318"/>
  </r>
  <r>
    <x v="20"/>
    <x v="0"/>
    <x v="2"/>
    <x v="5"/>
    <x v="23"/>
    <n v="0"/>
    <n v="0"/>
    <x v="1"/>
    <n v="0"/>
    <n v="0"/>
  </r>
  <r>
    <x v="20"/>
    <x v="0"/>
    <x v="2"/>
    <x v="5"/>
    <x v="24"/>
    <n v="0"/>
    <n v="0"/>
    <x v="1"/>
    <n v="768397"/>
    <n v="212329"/>
  </r>
  <r>
    <x v="20"/>
    <x v="0"/>
    <x v="2"/>
    <x v="5"/>
    <x v="25"/>
    <n v="39006"/>
    <n v="10158"/>
    <x v="0"/>
    <n v="98953"/>
    <n v="31644"/>
  </r>
  <r>
    <x v="20"/>
    <x v="0"/>
    <x v="2"/>
    <x v="5"/>
    <x v="26"/>
    <n v="12056"/>
    <n v="6782"/>
    <x v="1"/>
    <n v="11961"/>
    <n v="6687"/>
  </r>
  <r>
    <x v="20"/>
    <x v="0"/>
    <x v="2"/>
    <x v="5"/>
    <x v="27"/>
    <n v="14000"/>
    <n v="1255"/>
    <x v="2"/>
    <n v="14000"/>
    <n v="1255"/>
  </r>
  <r>
    <x v="20"/>
    <x v="0"/>
    <x v="2"/>
    <x v="5"/>
    <x v="28"/>
    <n v="92031"/>
    <n v="1958"/>
    <x v="2"/>
    <n v="91915"/>
    <n v="1958"/>
  </r>
  <r>
    <x v="20"/>
    <x v="0"/>
    <x v="2"/>
    <x v="6"/>
    <x v="29"/>
    <n v="1385"/>
    <n v="838"/>
    <x v="0"/>
    <n v="15174"/>
    <n v="10469"/>
  </r>
  <r>
    <x v="20"/>
    <x v="0"/>
    <x v="2"/>
    <x v="6"/>
    <x v="30"/>
    <n v="0"/>
    <n v="0"/>
    <x v="1"/>
    <n v="0"/>
    <n v="0"/>
  </r>
  <r>
    <x v="20"/>
    <x v="0"/>
    <x v="2"/>
    <x v="6"/>
    <x v="31"/>
    <n v="0"/>
    <n v="0"/>
    <x v="1"/>
    <n v="427374"/>
    <n v="90809"/>
  </r>
  <r>
    <x v="20"/>
    <x v="0"/>
    <x v="2"/>
    <x v="6"/>
    <x v="32"/>
    <n v="26086"/>
    <n v="4543"/>
    <x v="0"/>
    <n v="50712"/>
    <n v="15497"/>
  </r>
  <r>
    <x v="20"/>
    <x v="0"/>
    <x v="2"/>
    <x v="6"/>
    <x v="33"/>
    <n v="11976"/>
    <n v="442"/>
    <x v="1"/>
    <n v="6779"/>
    <n v="442"/>
  </r>
  <r>
    <x v="20"/>
    <x v="0"/>
    <x v="2"/>
    <x v="6"/>
    <x v="34"/>
    <n v="11288"/>
    <n v="4009"/>
    <x v="2"/>
    <n v="11044"/>
    <n v="4009"/>
  </r>
  <r>
    <x v="20"/>
    <x v="0"/>
    <x v="2"/>
    <x v="6"/>
    <x v="35"/>
    <n v="6991"/>
    <n v="707"/>
    <x v="2"/>
    <n v="6991"/>
    <n v="707"/>
  </r>
  <r>
    <x v="20"/>
    <x v="0"/>
    <x v="2"/>
    <x v="6"/>
    <x v="36"/>
    <n v="40136"/>
    <n v="12755"/>
    <x v="2"/>
    <n v="40136"/>
    <n v="12755"/>
  </r>
  <r>
    <x v="20"/>
    <x v="1"/>
    <x v="3"/>
    <x v="3"/>
    <x v="45"/>
    <n v="26456"/>
    <n v="3469"/>
    <x v="2"/>
    <n v="26456"/>
    <n v="3469"/>
  </r>
  <r>
    <x v="20"/>
    <x v="1"/>
    <x v="3"/>
    <x v="3"/>
    <x v="37"/>
    <n v="297"/>
    <n v="209"/>
    <x v="0"/>
    <n v="6649"/>
    <n v="4141"/>
  </r>
  <r>
    <x v="20"/>
    <x v="1"/>
    <x v="3"/>
    <x v="3"/>
    <x v="38"/>
    <n v="123"/>
    <n v="0"/>
    <x v="2"/>
    <n v="123"/>
    <n v="0"/>
  </r>
  <r>
    <x v="20"/>
    <x v="1"/>
    <x v="3"/>
    <x v="3"/>
    <x v="39"/>
    <n v="0"/>
    <n v="0"/>
    <x v="1"/>
    <n v="159455"/>
    <n v="31990"/>
  </r>
  <r>
    <x v="20"/>
    <x v="1"/>
    <x v="3"/>
    <x v="3"/>
    <x v="40"/>
    <n v="18429"/>
    <n v="6854"/>
    <x v="0"/>
    <n v="29667"/>
    <n v="11959"/>
  </r>
  <r>
    <x v="20"/>
    <x v="1"/>
    <x v="3"/>
    <x v="3"/>
    <x v="41"/>
    <n v="0"/>
    <n v="0"/>
    <x v="2"/>
    <n v="958413"/>
    <n v="213082"/>
  </r>
  <r>
    <x v="20"/>
    <x v="1"/>
    <x v="3"/>
    <x v="3"/>
    <x v="42"/>
    <n v="0"/>
    <n v="0"/>
    <x v="1"/>
    <n v="10975"/>
    <n v="4034"/>
  </r>
  <r>
    <x v="20"/>
    <x v="1"/>
    <x v="3"/>
    <x v="3"/>
    <x v="43"/>
    <n v="0"/>
    <n v="0"/>
    <x v="2"/>
    <n v="982"/>
    <n v="500"/>
  </r>
  <r>
    <x v="20"/>
    <x v="2"/>
    <x v="4"/>
    <x v="7"/>
    <x v="46"/>
    <n v="0"/>
    <n v="0"/>
    <x v="1"/>
    <n v="146111"/>
    <n v="43455"/>
  </r>
  <r>
    <x v="20"/>
    <x v="2"/>
    <x v="4"/>
    <x v="7"/>
    <x v="47"/>
    <n v="57"/>
    <n v="37"/>
    <x v="0"/>
    <n v="2107"/>
    <n v="1265"/>
  </r>
  <r>
    <x v="20"/>
    <x v="2"/>
    <x v="4"/>
    <x v="7"/>
    <x v="50"/>
    <n v="3559"/>
    <n v="0"/>
    <x v="0"/>
    <n v="4431"/>
    <n v="0"/>
  </r>
  <r>
    <x v="20"/>
    <x v="2"/>
    <x v="4"/>
    <x v="8"/>
    <x v="52"/>
    <n v="0"/>
    <n v="0"/>
    <x v="1"/>
    <n v="52876"/>
    <n v="13022"/>
  </r>
  <r>
    <x v="20"/>
    <x v="2"/>
    <x v="4"/>
    <x v="8"/>
    <x v="53"/>
    <n v="3372"/>
    <n v="2761"/>
    <x v="0"/>
    <n v="94532"/>
    <n v="80623"/>
  </r>
  <r>
    <x v="20"/>
    <x v="2"/>
    <x v="4"/>
    <x v="8"/>
    <x v="54"/>
    <n v="0"/>
    <n v="0"/>
    <x v="2"/>
    <n v="3533"/>
    <n v="162"/>
  </r>
  <r>
    <x v="20"/>
    <x v="2"/>
    <x v="4"/>
    <x v="8"/>
    <x v="55"/>
    <n v="0"/>
    <n v="0"/>
    <x v="1"/>
    <n v="0"/>
    <n v="0"/>
  </r>
  <r>
    <x v="20"/>
    <x v="2"/>
    <x v="4"/>
    <x v="8"/>
    <x v="56"/>
    <n v="5227"/>
    <n v="1308"/>
    <x v="0"/>
    <n v="15086"/>
    <n v="8507"/>
  </r>
  <r>
    <x v="20"/>
    <x v="2"/>
    <x v="4"/>
    <x v="8"/>
    <x v="57"/>
    <n v="298"/>
    <n v="46"/>
    <x v="1"/>
    <n v="298"/>
    <n v="46"/>
  </r>
  <r>
    <x v="20"/>
    <x v="2"/>
    <x v="4"/>
    <x v="9"/>
    <x v="58"/>
    <n v="0"/>
    <n v="0"/>
    <x v="1"/>
    <n v="83381"/>
    <n v="23601"/>
  </r>
  <r>
    <x v="20"/>
    <x v="2"/>
    <x v="4"/>
    <x v="9"/>
    <x v="59"/>
    <n v="678"/>
    <n v="473"/>
    <x v="0"/>
    <n v="23209"/>
    <n v="14229"/>
  </r>
  <r>
    <x v="20"/>
    <x v="2"/>
    <x v="4"/>
    <x v="9"/>
    <x v="60"/>
    <n v="0"/>
    <n v="0"/>
    <x v="2"/>
    <n v="0"/>
    <n v="0"/>
  </r>
  <r>
    <x v="20"/>
    <x v="2"/>
    <x v="4"/>
    <x v="9"/>
    <x v="62"/>
    <n v="427"/>
    <n v="270"/>
    <x v="0"/>
    <n v="2272"/>
    <n v="270"/>
  </r>
  <r>
    <x v="20"/>
    <x v="2"/>
    <x v="4"/>
    <x v="9"/>
    <x v="63"/>
    <n v="0"/>
    <n v="0"/>
    <x v="1"/>
    <n v="0"/>
    <n v="0"/>
  </r>
  <r>
    <x v="20"/>
    <x v="2"/>
    <x v="5"/>
    <x v="3"/>
    <x v="64"/>
    <n v="462"/>
    <n v="217"/>
    <x v="0"/>
    <n v="15345"/>
    <n v="8245"/>
  </r>
  <r>
    <x v="20"/>
    <x v="2"/>
    <x v="5"/>
    <x v="3"/>
    <x v="69"/>
    <n v="0"/>
    <n v="0"/>
    <x v="2"/>
    <n v="297618"/>
    <n v="2037"/>
  </r>
  <r>
    <x v="20"/>
    <x v="2"/>
    <x v="5"/>
    <x v="3"/>
    <x v="65"/>
    <n v="0"/>
    <n v="0"/>
    <x v="2"/>
    <n v="346"/>
    <n v="19"/>
  </r>
  <r>
    <x v="20"/>
    <x v="2"/>
    <x v="5"/>
    <x v="3"/>
    <x v="66"/>
    <n v="0"/>
    <n v="0"/>
    <x v="1"/>
    <n v="1817749"/>
    <n v="91837"/>
  </r>
  <r>
    <x v="20"/>
    <x v="2"/>
    <x v="5"/>
    <x v="3"/>
    <x v="67"/>
    <n v="3489"/>
    <n v="128"/>
    <x v="0"/>
    <n v="11293"/>
    <n v="581"/>
  </r>
  <r>
    <x v="20"/>
    <x v="2"/>
    <x v="5"/>
    <x v="3"/>
    <x v="68"/>
    <n v="2237"/>
    <n v="600"/>
    <x v="1"/>
    <n v="2237"/>
    <n v="600"/>
  </r>
  <r>
    <x v="20"/>
    <x v="2"/>
    <x v="6"/>
    <x v="3"/>
    <x v="70"/>
    <n v="0"/>
    <n v="0"/>
    <x v="1"/>
    <n v="4517467"/>
    <n v="1550290"/>
  </r>
  <r>
    <x v="20"/>
    <x v="2"/>
    <x v="6"/>
    <x v="3"/>
    <x v="71"/>
    <n v="621"/>
    <n v="400"/>
    <x v="0"/>
    <n v="20736"/>
    <n v="14877"/>
  </r>
  <r>
    <x v="20"/>
    <x v="2"/>
    <x v="6"/>
    <x v="3"/>
    <x v="74"/>
    <n v="908"/>
    <n v="309"/>
    <x v="0"/>
    <n v="2945"/>
    <n v="721"/>
  </r>
  <r>
    <x v="20"/>
    <x v="2"/>
    <x v="6"/>
    <x v="3"/>
    <x v="75"/>
    <n v="619"/>
    <n v="0"/>
    <x v="1"/>
    <n v="619"/>
    <n v="0"/>
  </r>
  <r>
    <x v="20"/>
    <x v="2"/>
    <x v="7"/>
    <x v="3"/>
    <x v="76"/>
    <n v="0"/>
    <n v="0"/>
    <x v="1"/>
    <n v="190204"/>
    <n v="36468"/>
  </r>
  <r>
    <x v="20"/>
    <x v="2"/>
    <x v="7"/>
    <x v="3"/>
    <x v="82"/>
    <n v="2078"/>
    <n v="37"/>
    <x v="1"/>
    <n v="2078"/>
    <n v="37"/>
  </r>
  <r>
    <x v="20"/>
    <x v="2"/>
    <x v="7"/>
    <x v="3"/>
    <x v="77"/>
    <n v="1365"/>
    <n v="901"/>
    <x v="0"/>
    <n v="6565"/>
    <n v="4299"/>
  </r>
  <r>
    <x v="20"/>
    <x v="2"/>
    <x v="7"/>
    <x v="3"/>
    <x v="78"/>
    <n v="0"/>
    <n v="0"/>
    <x v="2"/>
    <n v="3720"/>
    <n v="322"/>
  </r>
  <r>
    <x v="20"/>
    <x v="2"/>
    <x v="7"/>
    <x v="3"/>
    <x v="79"/>
    <n v="0"/>
    <n v="0"/>
    <x v="1"/>
    <n v="0"/>
    <n v="0"/>
  </r>
  <r>
    <x v="20"/>
    <x v="2"/>
    <x v="7"/>
    <x v="3"/>
    <x v="80"/>
    <n v="0"/>
    <n v="0"/>
    <x v="2"/>
    <n v="17938"/>
    <n v="5130"/>
  </r>
  <r>
    <x v="20"/>
    <x v="2"/>
    <x v="7"/>
    <x v="3"/>
    <x v="81"/>
    <n v="2557"/>
    <n v="354"/>
    <x v="0"/>
    <n v="4896"/>
    <n v="928"/>
  </r>
  <r>
    <x v="20"/>
    <x v="2"/>
    <x v="8"/>
    <x v="3"/>
    <x v="83"/>
    <n v="713"/>
    <n v="176"/>
    <x v="0"/>
    <n v="11463"/>
    <n v="5509"/>
  </r>
  <r>
    <x v="20"/>
    <x v="2"/>
    <x v="8"/>
    <x v="3"/>
    <x v="84"/>
    <n v="0"/>
    <n v="0"/>
    <x v="2"/>
    <n v="2484"/>
    <n v="333"/>
  </r>
  <r>
    <x v="20"/>
    <x v="2"/>
    <x v="8"/>
    <x v="3"/>
    <x v="85"/>
    <n v="0"/>
    <n v="0"/>
    <x v="1"/>
    <n v="137268"/>
    <n v="34920"/>
  </r>
  <r>
    <x v="20"/>
    <x v="2"/>
    <x v="8"/>
    <x v="3"/>
    <x v="86"/>
    <n v="0"/>
    <n v="0"/>
    <x v="1"/>
    <n v="47908"/>
    <n v="389"/>
  </r>
  <r>
    <x v="20"/>
    <x v="2"/>
    <x v="8"/>
    <x v="3"/>
    <x v="87"/>
    <n v="1768"/>
    <n v="148"/>
    <x v="0"/>
    <n v="4170"/>
    <n v="278"/>
  </r>
  <r>
    <x v="20"/>
    <x v="2"/>
    <x v="8"/>
    <x v="3"/>
    <x v="88"/>
    <n v="0"/>
    <n v="0"/>
    <x v="1"/>
    <n v="194"/>
    <n v="0"/>
  </r>
  <r>
    <x v="20"/>
    <x v="2"/>
    <x v="9"/>
    <x v="3"/>
    <x v="89"/>
    <n v="0"/>
    <n v="0"/>
    <x v="3"/>
    <n v="249925"/>
    <n v="40213"/>
  </r>
  <r>
    <x v="20"/>
    <x v="2"/>
    <x v="9"/>
    <x v="3"/>
    <x v="90"/>
    <n v="10307"/>
    <n v="1499"/>
    <x v="4"/>
    <n v="28961"/>
    <n v="4325"/>
  </r>
  <r>
    <x v="20"/>
    <x v="2"/>
    <x v="9"/>
    <x v="3"/>
    <x v="91"/>
    <n v="4364"/>
    <n v="3075"/>
    <x v="0"/>
    <n v="6240"/>
    <n v="3329"/>
  </r>
  <r>
    <x v="20"/>
    <x v="3"/>
    <x v="10"/>
    <x v="10"/>
    <x v="92"/>
    <n v="7080"/>
    <n v="4495"/>
    <x v="0"/>
    <n v="27504"/>
    <n v="23633"/>
  </r>
  <r>
    <x v="20"/>
    <x v="3"/>
    <x v="10"/>
    <x v="10"/>
    <x v="93"/>
    <n v="10572"/>
    <n v="514"/>
    <x v="1"/>
    <n v="10572"/>
    <n v="514"/>
  </r>
  <r>
    <x v="20"/>
    <x v="3"/>
    <x v="10"/>
    <x v="11"/>
    <x v="94"/>
    <n v="1624"/>
    <n v="1400"/>
    <x v="0"/>
    <n v="44727"/>
    <n v="38299"/>
  </r>
  <r>
    <x v="20"/>
    <x v="3"/>
    <x v="10"/>
    <x v="11"/>
    <x v="95"/>
    <n v="699"/>
    <n v="598"/>
    <x v="0"/>
    <n v="13990"/>
    <n v="12441"/>
  </r>
  <r>
    <x v="20"/>
    <x v="3"/>
    <x v="10"/>
    <x v="11"/>
    <x v="96"/>
    <n v="844"/>
    <n v="725"/>
    <x v="0"/>
    <n v="23257"/>
    <n v="20754"/>
  </r>
  <r>
    <x v="20"/>
    <x v="3"/>
    <x v="10"/>
    <x v="11"/>
    <x v="97"/>
    <n v="843"/>
    <n v="759"/>
    <x v="0"/>
    <n v="27289"/>
    <n v="25024"/>
  </r>
  <r>
    <x v="20"/>
    <x v="3"/>
    <x v="11"/>
    <x v="3"/>
    <x v="98"/>
    <n v="663"/>
    <n v="649"/>
    <x v="0"/>
    <n v="3428"/>
    <n v="3397"/>
  </r>
  <r>
    <x v="20"/>
    <x v="3"/>
    <x v="12"/>
    <x v="12"/>
    <x v="99"/>
    <n v="1269"/>
    <n v="1178"/>
    <x v="0"/>
    <n v="4454"/>
    <n v="4205"/>
  </r>
  <r>
    <x v="20"/>
    <x v="3"/>
    <x v="12"/>
    <x v="12"/>
    <x v="100"/>
    <n v="4828"/>
    <n v="2518"/>
    <x v="0"/>
    <n v="88184"/>
    <n v="8019"/>
  </r>
  <r>
    <x v="20"/>
    <x v="3"/>
    <x v="12"/>
    <x v="13"/>
    <x v="101"/>
    <n v="20000"/>
    <n v="178"/>
    <x v="0"/>
    <n v="19901"/>
    <n v="177"/>
  </r>
  <r>
    <x v="20"/>
    <x v="4"/>
    <x v="13"/>
    <x v="3"/>
    <x v="102"/>
    <n v="2870"/>
    <n v="2363"/>
    <x v="0"/>
    <n v="19793"/>
    <n v="15457"/>
  </r>
  <r>
    <x v="20"/>
    <x v="4"/>
    <x v="13"/>
    <x v="3"/>
    <x v="103"/>
    <n v="107082"/>
    <n v="11103"/>
    <x v="2"/>
    <n v="107942"/>
    <n v="10890"/>
  </r>
  <r>
    <x v="20"/>
    <x v="4"/>
    <x v="13"/>
    <x v="3"/>
    <x v="104"/>
    <n v="25756"/>
    <n v="7972"/>
    <x v="0"/>
    <n v="66692"/>
    <n v="26077"/>
  </r>
  <r>
    <x v="20"/>
    <x v="4"/>
    <x v="13"/>
    <x v="3"/>
    <x v="105"/>
    <n v="8521"/>
    <n v="2153"/>
    <x v="1"/>
    <n v="8521"/>
    <n v="2153"/>
  </r>
  <r>
    <x v="20"/>
    <x v="4"/>
    <x v="13"/>
    <x v="3"/>
    <x v="106"/>
    <n v="0"/>
    <n v="0"/>
    <x v="2"/>
    <n v="163918"/>
    <n v="17074"/>
  </r>
  <r>
    <x v="20"/>
    <x v="4"/>
    <x v="14"/>
    <x v="14"/>
    <x v="107"/>
    <n v="1196"/>
    <n v="1183"/>
    <x v="0"/>
    <n v="1196"/>
    <n v="1183"/>
  </r>
  <r>
    <x v="20"/>
    <x v="4"/>
    <x v="14"/>
    <x v="14"/>
    <x v="108"/>
    <n v="453"/>
    <n v="215"/>
    <x v="2"/>
    <n v="453"/>
    <n v="215"/>
  </r>
  <r>
    <x v="20"/>
    <x v="4"/>
    <x v="14"/>
    <x v="14"/>
    <x v="109"/>
    <n v="4287"/>
    <n v="0"/>
    <x v="0"/>
    <n v="7773"/>
    <n v="0"/>
  </r>
  <r>
    <x v="20"/>
    <x v="4"/>
    <x v="14"/>
    <x v="14"/>
    <x v="110"/>
    <n v="0"/>
    <n v="0"/>
    <x v="2"/>
    <n v="0"/>
    <n v="0"/>
  </r>
  <r>
    <x v="20"/>
    <x v="4"/>
    <x v="14"/>
    <x v="14"/>
    <x v="111"/>
    <n v="1974"/>
    <n v="0"/>
    <x v="1"/>
    <n v="1974"/>
    <n v="0"/>
  </r>
  <r>
    <x v="20"/>
    <x v="4"/>
    <x v="15"/>
    <x v="3"/>
    <x v="113"/>
    <n v="0"/>
    <n v="0"/>
    <x v="2"/>
    <n v="21864"/>
    <n v="7448"/>
  </r>
  <r>
    <x v="20"/>
    <x v="4"/>
    <x v="15"/>
    <x v="3"/>
    <x v="114"/>
    <n v="6371"/>
    <n v="4357"/>
    <x v="0"/>
    <n v="422594"/>
    <n v="304793"/>
  </r>
  <r>
    <x v="20"/>
    <x v="4"/>
    <x v="15"/>
    <x v="3"/>
    <x v="115"/>
    <n v="56663"/>
    <n v="26844"/>
    <x v="2"/>
    <n v="75081"/>
    <n v="27646"/>
  </r>
  <r>
    <x v="20"/>
    <x v="4"/>
    <x v="15"/>
    <x v="3"/>
    <x v="116"/>
    <n v="15881"/>
    <n v="9637"/>
    <x v="0"/>
    <n v="81696"/>
    <n v="52776"/>
  </r>
  <r>
    <x v="20"/>
    <x v="4"/>
    <x v="15"/>
    <x v="3"/>
    <x v="117"/>
    <n v="14480"/>
    <n v="7613"/>
    <x v="1"/>
    <n v="14480"/>
    <n v="7613"/>
  </r>
  <r>
    <x v="20"/>
    <x v="4"/>
    <x v="15"/>
    <x v="3"/>
    <x v="118"/>
    <n v="0"/>
    <n v="0"/>
    <x v="2"/>
    <n v="17319"/>
    <n v="10401"/>
  </r>
  <r>
    <x v="21"/>
    <x v="0"/>
    <x v="16"/>
    <x v="3"/>
    <x v="121"/>
    <n v="321"/>
    <n v="40"/>
    <x v="0"/>
    <n v="223549"/>
    <n v="26032"/>
  </r>
  <r>
    <x v="21"/>
    <x v="0"/>
    <x v="17"/>
    <x v="3"/>
    <x v="122"/>
    <n v="814"/>
    <n v="640"/>
    <x v="0"/>
    <n v="583532"/>
    <n v="447922"/>
  </r>
  <r>
    <x v="21"/>
    <x v="0"/>
    <x v="18"/>
    <x v="3"/>
    <x v="125"/>
    <n v="31"/>
    <n v="21"/>
    <x v="0"/>
    <n v="28039"/>
    <n v="8649"/>
  </r>
  <r>
    <x v="21"/>
    <x v="0"/>
    <x v="0"/>
    <x v="0"/>
    <x v="0"/>
    <n v="0"/>
    <n v="0"/>
    <x v="0"/>
    <n v="0"/>
    <n v="0"/>
  </r>
  <r>
    <x v="21"/>
    <x v="0"/>
    <x v="1"/>
    <x v="3"/>
    <x v="12"/>
    <n v="1936"/>
    <n v="1936"/>
    <x v="0"/>
    <n v="28039"/>
    <n v="28039"/>
  </r>
  <r>
    <x v="21"/>
    <x v="4"/>
    <x v="15"/>
    <x v="3"/>
    <x v="114"/>
    <n v="1198"/>
    <n v="874"/>
    <x v="0"/>
    <n v="195239"/>
    <n v="180758"/>
  </r>
  <r>
    <x v="21"/>
    <x v="4"/>
    <x v="15"/>
    <x v="3"/>
    <x v="115"/>
    <n v="4139"/>
    <n v="2120"/>
    <x v="2"/>
    <n v="3852"/>
    <n v="1894"/>
  </r>
  <r>
    <x v="22"/>
    <x v="0"/>
    <x v="16"/>
    <x v="3"/>
    <x v="120"/>
    <n v="76"/>
    <n v="13"/>
    <x v="0"/>
    <n v="50082"/>
    <n v="10036"/>
  </r>
  <r>
    <x v="22"/>
    <x v="0"/>
    <x v="16"/>
    <x v="3"/>
    <x v="121"/>
    <n v="196"/>
    <n v="35"/>
    <x v="0"/>
    <n v="119555"/>
    <n v="24556"/>
  </r>
  <r>
    <x v="22"/>
    <x v="0"/>
    <x v="17"/>
    <x v="3"/>
    <x v="122"/>
    <n v="461"/>
    <n v="195"/>
    <x v="0"/>
    <n v="235991"/>
    <n v="143120"/>
  </r>
  <r>
    <x v="22"/>
    <x v="0"/>
    <x v="18"/>
    <x v="3"/>
    <x v="125"/>
    <n v="263"/>
    <n v="204"/>
    <x v="0"/>
    <n v="71382"/>
    <n v="57357"/>
  </r>
  <r>
    <x v="23"/>
    <x v="0"/>
    <x v="16"/>
    <x v="3"/>
    <x v="120"/>
    <n v="73"/>
    <n v="0"/>
    <x v="0"/>
    <n v="57809"/>
    <n v="0"/>
  </r>
  <r>
    <x v="23"/>
    <x v="0"/>
    <x v="16"/>
    <x v="3"/>
    <x v="121"/>
    <n v="206"/>
    <n v="0"/>
    <x v="0"/>
    <n v="164841"/>
    <n v="0"/>
  </r>
  <r>
    <x v="23"/>
    <x v="0"/>
    <x v="17"/>
    <x v="3"/>
    <x v="122"/>
    <n v="491"/>
    <n v="1"/>
    <x v="0"/>
    <n v="391710"/>
    <n v="812"/>
  </r>
  <r>
    <x v="23"/>
    <x v="0"/>
    <x v="17"/>
    <x v="3"/>
    <x v="123"/>
    <n v="433"/>
    <n v="17"/>
    <x v="0"/>
    <n v="510726"/>
    <n v="21574"/>
  </r>
  <r>
    <x v="23"/>
    <x v="0"/>
    <x v="19"/>
    <x v="3"/>
    <x v="128"/>
    <n v="214"/>
    <n v="7"/>
    <x v="0"/>
    <n v="340754"/>
    <n v="10920"/>
  </r>
  <r>
    <x v="23"/>
    <x v="0"/>
    <x v="18"/>
    <x v="3"/>
    <x v="124"/>
    <n v="47"/>
    <n v="47"/>
    <x v="0"/>
    <n v="11621"/>
    <n v="11621"/>
  </r>
  <r>
    <x v="23"/>
    <x v="0"/>
    <x v="18"/>
    <x v="3"/>
    <x v="125"/>
    <n v="40"/>
    <n v="40"/>
    <x v="0"/>
    <n v="11745"/>
    <n v="11745"/>
  </r>
  <r>
    <x v="23"/>
    <x v="0"/>
    <x v="18"/>
    <x v="3"/>
    <x v="126"/>
    <n v="201"/>
    <n v="201"/>
    <x v="0"/>
    <n v="51362"/>
    <n v="51362"/>
  </r>
  <r>
    <x v="23"/>
    <x v="0"/>
    <x v="18"/>
    <x v="3"/>
    <x v="127"/>
    <n v="367"/>
    <n v="367"/>
    <x v="0"/>
    <n v="94407"/>
    <n v="94407"/>
  </r>
  <r>
    <x v="23"/>
    <x v="0"/>
    <x v="0"/>
    <x v="0"/>
    <x v="0"/>
    <n v="56"/>
    <n v="17"/>
    <x v="0"/>
    <n v="60783"/>
    <n v="8046"/>
  </r>
  <r>
    <x v="23"/>
    <x v="0"/>
    <x v="2"/>
    <x v="4"/>
    <x v="16"/>
    <n v="4240"/>
    <n v="0"/>
    <x v="1"/>
    <n v="4240"/>
    <n v="0"/>
  </r>
  <r>
    <x v="23"/>
    <x v="0"/>
    <x v="2"/>
    <x v="4"/>
    <x v="17"/>
    <n v="806"/>
    <n v="0"/>
    <x v="0"/>
    <n v="16632"/>
    <n v="0"/>
  </r>
  <r>
    <x v="23"/>
    <x v="0"/>
    <x v="2"/>
    <x v="4"/>
    <x v="20"/>
    <n v="0"/>
    <n v="0"/>
    <x v="2"/>
    <n v="0"/>
    <n v="0"/>
  </r>
  <r>
    <x v="23"/>
    <x v="0"/>
    <x v="2"/>
    <x v="6"/>
    <x v="35"/>
    <n v="2020"/>
    <n v="0"/>
    <x v="2"/>
    <n v="2020"/>
    <n v="0"/>
  </r>
  <r>
    <x v="23"/>
    <x v="1"/>
    <x v="3"/>
    <x v="3"/>
    <x v="42"/>
    <n v="313"/>
    <n v="0"/>
    <x v="1"/>
    <n v="313"/>
    <n v="0"/>
  </r>
  <r>
    <x v="23"/>
    <x v="2"/>
    <x v="4"/>
    <x v="7"/>
    <x v="46"/>
    <n v="697"/>
    <n v="0"/>
    <x v="1"/>
    <n v="697"/>
    <n v="0"/>
  </r>
  <r>
    <x v="23"/>
    <x v="2"/>
    <x v="4"/>
    <x v="7"/>
    <x v="50"/>
    <n v="0"/>
    <n v="0"/>
    <x v="0"/>
    <n v="0"/>
    <n v="0"/>
  </r>
  <r>
    <x v="23"/>
    <x v="2"/>
    <x v="4"/>
    <x v="8"/>
    <x v="52"/>
    <n v="1441"/>
    <n v="0"/>
    <x v="1"/>
    <n v="1441"/>
    <n v="0"/>
  </r>
  <r>
    <x v="23"/>
    <x v="2"/>
    <x v="4"/>
    <x v="8"/>
    <x v="53"/>
    <n v="256"/>
    <n v="0"/>
    <x v="0"/>
    <n v="8087"/>
    <n v="0"/>
  </r>
  <r>
    <x v="23"/>
    <x v="2"/>
    <x v="4"/>
    <x v="8"/>
    <x v="56"/>
    <n v="0"/>
    <n v="0"/>
    <x v="0"/>
    <n v="0"/>
    <n v="0"/>
  </r>
  <r>
    <x v="23"/>
    <x v="2"/>
    <x v="4"/>
    <x v="9"/>
    <x v="58"/>
    <n v="413"/>
    <n v="0"/>
    <x v="1"/>
    <n v="413"/>
    <n v="0"/>
  </r>
  <r>
    <x v="23"/>
    <x v="2"/>
    <x v="4"/>
    <x v="9"/>
    <x v="59"/>
    <n v="0"/>
    <n v="0"/>
    <x v="0"/>
    <n v="0"/>
    <n v="0"/>
  </r>
  <r>
    <x v="23"/>
    <x v="2"/>
    <x v="4"/>
    <x v="9"/>
    <x v="60"/>
    <n v="206"/>
    <n v="0"/>
    <x v="2"/>
    <n v="206"/>
    <n v="0"/>
  </r>
  <r>
    <x v="23"/>
    <x v="2"/>
    <x v="4"/>
    <x v="9"/>
    <x v="62"/>
    <n v="47"/>
    <n v="0"/>
    <x v="0"/>
    <n v="420"/>
    <n v="0"/>
  </r>
  <r>
    <x v="23"/>
    <x v="2"/>
    <x v="5"/>
    <x v="3"/>
    <x v="64"/>
    <n v="97"/>
    <n v="0"/>
    <x v="0"/>
    <n v="720"/>
    <n v="0"/>
  </r>
  <r>
    <x v="23"/>
    <x v="2"/>
    <x v="5"/>
    <x v="3"/>
    <x v="65"/>
    <n v="405"/>
    <n v="0"/>
    <x v="2"/>
    <n v="405"/>
    <n v="0"/>
  </r>
  <r>
    <x v="23"/>
    <x v="2"/>
    <x v="5"/>
    <x v="3"/>
    <x v="66"/>
    <n v="2700"/>
    <n v="0"/>
    <x v="1"/>
    <n v="2700"/>
    <n v="0"/>
  </r>
  <r>
    <x v="23"/>
    <x v="2"/>
    <x v="5"/>
    <x v="3"/>
    <x v="67"/>
    <n v="711"/>
    <n v="0"/>
    <x v="0"/>
    <n v="10474"/>
    <n v="0"/>
  </r>
  <r>
    <x v="23"/>
    <x v="2"/>
    <x v="5"/>
    <x v="3"/>
    <x v="68"/>
    <n v="328"/>
    <n v="0"/>
    <x v="1"/>
    <n v="300"/>
    <n v="0"/>
  </r>
  <r>
    <x v="23"/>
    <x v="2"/>
    <x v="5"/>
    <x v="3"/>
    <x v="69"/>
    <n v="220"/>
    <n v="0"/>
    <x v="2"/>
    <n v="220"/>
    <n v="0"/>
  </r>
  <r>
    <x v="23"/>
    <x v="2"/>
    <x v="6"/>
    <x v="3"/>
    <x v="70"/>
    <n v="15690"/>
    <n v="47"/>
    <x v="1"/>
    <n v="15690"/>
    <n v="47"/>
  </r>
  <r>
    <x v="23"/>
    <x v="2"/>
    <x v="6"/>
    <x v="3"/>
    <x v="71"/>
    <n v="1559"/>
    <n v="598"/>
    <x v="0"/>
    <n v="60934"/>
    <n v="24931"/>
  </r>
  <r>
    <x v="23"/>
    <x v="2"/>
    <x v="6"/>
    <x v="3"/>
    <x v="72"/>
    <n v="569"/>
    <n v="0"/>
    <x v="2"/>
    <n v="569"/>
    <n v="0"/>
  </r>
  <r>
    <x v="23"/>
    <x v="2"/>
    <x v="6"/>
    <x v="3"/>
    <x v="74"/>
    <n v="269"/>
    <n v="0"/>
    <x v="0"/>
    <n v="8488"/>
    <n v="0"/>
  </r>
  <r>
    <x v="23"/>
    <x v="2"/>
    <x v="7"/>
    <x v="3"/>
    <x v="76"/>
    <n v="2029"/>
    <n v="0"/>
    <x v="1"/>
    <n v="2029"/>
    <n v="0"/>
  </r>
  <r>
    <x v="23"/>
    <x v="2"/>
    <x v="7"/>
    <x v="3"/>
    <x v="77"/>
    <n v="15"/>
    <n v="0"/>
    <x v="0"/>
    <n v="1538"/>
    <n v="0"/>
  </r>
  <r>
    <x v="23"/>
    <x v="2"/>
    <x v="7"/>
    <x v="3"/>
    <x v="78"/>
    <n v="401"/>
    <n v="0"/>
    <x v="2"/>
    <n v="401"/>
    <n v="0"/>
  </r>
  <r>
    <x v="23"/>
    <x v="2"/>
    <x v="7"/>
    <x v="3"/>
    <x v="80"/>
    <n v="36"/>
    <n v="0"/>
    <x v="2"/>
    <n v="36"/>
    <n v="0"/>
  </r>
  <r>
    <x v="23"/>
    <x v="2"/>
    <x v="7"/>
    <x v="3"/>
    <x v="81"/>
    <n v="308"/>
    <n v="0"/>
    <x v="0"/>
    <n v="1648"/>
    <n v="0"/>
  </r>
  <r>
    <x v="23"/>
    <x v="2"/>
    <x v="7"/>
    <x v="3"/>
    <x v="82"/>
    <n v="184"/>
    <n v="0"/>
    <x v="1"/>
    <n v="184"/>
    <n v="0"/>
  </r>
  <r>
    <x v="23"/>
    <x v="2"/>
    <x v="8"/>
    <x v="3"/>
    <x v="83"/>
    <n v="20"/>
    <n v="0"/>
    <x v="0"/>
    <n v="6300"/>
    <n v="0"/>
  </r>
  <r>
    <x v="23"/>
    <x v="2"/>
    <x v="8"/>
    <x v="3"/>
    <x v="84"/>
    <n v="375"/>
    <n v="0"/>
    <x v="2"/>
    <n v="375"/>
    <n v="0"/>
  </r>
  <r>
    <x v="23"/>
    <x v="2"/>
    <x v="8"/>
    <x v="3"/>
    <x v="85"/>
    <n v="3710"/>
    <n v="0"/>
    <x v="1"/>
    <n v="3710"/>
    <n v="0"/>
  </r>
  <r>
    <x v="23"/>
    <x v="2"/>
    <x v="8"/>
    <x v="3"/>
    <x v="87"/>
    <n v="535"/>
    <n v="0"/>
    <x v="0"/>
    <n v="8790"/>
    <n v="0"/>
  </r>
  <r>
    <x v="23"/>
    <x v="2"/>
    <x v="8"/>
    <x v="3"/>
    <x v="88"/>
    <n v="210"/>
    <n v="0"/>
    <x v="1"/>
    <n v="210"/>
    <n v="0"/>
  </r>
  <r>
    <x v="23"/>
    <x v="2"/>
    <x v="9"/>
    <x v="3"/>
    <x v="89"/>
    <n v="39815"/>
    <n v="0"/>
    <x v="3"/>
    <n v="39815"/>
    <n v="0"/>
  </r>
  <r>
    <x v="23"/>
    <x v="2"/>
    <x v="9"/>
    <x v="3"/>
    <x v="90"/>
    <n v="553"/>
    <n v="0"/>
    <x v="4"/>
    <n v="2721"/>
    <n v="0"/>
  </r>
  <r>
    <x v="23"/>
    <x v="2"/>
    <x v="9"/>
    <x v="3"/>
    <x v="91"/>
    <n v="189"/>
    <n v="0"/>
    <x v="0"/>
    <n v="151"/>
    <n v="0"/>
  </r>
  <r>
    <x v="23"/>
    <x v="3"/>
    <x v="10"/>
    <x v="11"/>
    <x v="94"/>
    <n v="513"/>
    <n v="0"/>
    <x v="0"/>
    <n v="12331"/>
    <n v="0"/>
  </r>
  <r>
    <x v="23"/>
    <x v="3"/>
    <x v="10"/>
    <x v="11"/>
    <x v="95"/>
    <n v="513"/>
    <n v="0"/>
    <x v="0"/>
    <n v="8383"/>
    <n v="0"/>
  </r>
  <r>
    <x v="23"/>
    <x v="3"/>
    <x v="10"/>
    <x v="11"/>
    <x v="96"/>
    <n v="0"/>
    <n v="0"/>
    <x v="0"/>
    <n v="0"/>
    <n v="0"/>
  </r>
  <r>
    <x v="23"/>
    <x v="3"/>
    <x v="10"/>
    <x v="11"/>
    <x v="97"/>
    <n v="163"/>
    <n v="0"/>
    <x v="0"/>
    <n v="1702"/>
    <n v="0"/>
  </r>
  <r>
    <x v="23"/>
    <x v="3"/>
    <x v="11"/>
    <x v="3"/>
    <x v="98"/>
    <n v="304"/>
    <n v="0"/>
    <x v="0"/>
    <n v="1452"/>
    <n v="0"/>
  </r>
  <r>
    <x v="23"/>
    <x v="3"/>
    <x v="12"/>
    <x v="12"/>
    <x v="99"/>
    <n v="500"/>
    <n v="0"/>
    <x v="0"/>
    <n v="0"/>
    <n v="0"/>
  </r>
  <r>
    <x v="23"/>
    <x v="3"/>
    <x v="12"/>
    <x v="12"/>
    <x v="100"/>
    <n v="165"/>
    <n v="0"/>
    <x v="0"/>
    <n v="0"/>
    <n v="0"/>
  </r>
  <r>
    <x v="23"/>
    <x v="4"/>
    <x v="13"/>
    <x v="3"/>
    <x v="104"/>
    <n v="433"/>
    <n v="0"/>
    <x v="0"/>
    <n v="1230"/>
    <n v="0"/>
  </r>
  <r>
    <x v="23"/>
    <x v="4"/>
    <x v="13"/>
    <x v="3"/>
    <x v="105"/>
    <n v="200"/>
    <n v="0"/>
    <x v="1"/>
    <n v="200"/>
    <n v="0"/>
  </r>
  <r>
    <x v="23"/>
    <x v="4"/>
    <x v="13"/>
    <x v="3"/>
    <x v="106"/>
    <n v="374"/>
    <n v="0"/>
    <x v="2"/>
    <n v="374"/>
    <n v="0"/>
  </r>
  <r>
    <x v="23"/>
    <x v="4"/>
    <x v="14"/>
    <x v="14"/>
    <x v="107"/>
    <n v="407"/>
    <n v="0"/>
    <x v="0"/>
    <n v="1114"/>
    <n v="0"/>
  </r>
  <r>
    <x v="23"/>
    <x v="4"/>
    <x v="14"/>
    <x v="14"/>
    <x v="108"/>
    <n v="549"/>
    <n v="0"/>
    <x v="2"/>
    <n v="549"/>
    <n v="0"/>
  </r>
  <r>
    <x v="23"/>
    <x v="4"/>
    <x v="14"/>
    <x v="14"/>
    <x v="109"/>
    <n v="373"/>
    <n v="0"/>
    <x v="0"/>
    <n v="1492"/>
    <n v="0"/>
  </r>
  <r>
    <x v="23"/>
    <x v="4"/>
    <x v="14"/>
    <x v="14"/>
    <x v="110"/>
    <n v="842"/>
    <n v="0"/>
    <x v="2"/>
    <n v="842"/>
    <n v="0"/>
  </r>
  <r>
    <x v="23"/>
    <x v="4"/>
    <x v="14"/>
    <x v="14"/>
    <x v="111"/>
    <n v="521"/>
    <n v="0"/>
    <x v="1"/>
    <n v="521"/>
    <n v="0"/>
  </r>
  <r>
    <x v="23"/>
    <x v="4"/>
    <x v="15"/>
    <x v="3"/>
    <x v="113"/>
    <n v="263"/>
    <n v="0"/>
    <x v="2"/>
    <n v="263"/>
    <n v="0"/>
  </r>
  <r>
    <x v="23"/>
    <x v="4"/>
    <x v="15"/>
    <x v="3"/>
    <x v="115"/>
    <n v="586"/>
    <n v="0"/>
    <x v="2"/>
    <n v="586"/>
    <n v="0"/>
  </r>
  <r>
    <x v="23"/>
    <x v="4"/>
    <x v="15"/>
    <x v="3"/>
    <x v="116"/>
    <n v="644"/>
    <n v="0"/>
    <x v="0"/>
    <n v="1833"/>
    <n v="0"/>
  </r>
  <r>
    <x v="23"/>
    <x v="4"/>
    <x v="15"/>
    <x v="3"/>
    <x v="117"/>
    <n v="218"/>
    <n v="0"/>
    <x v="1"/>
    <n v="218"/>
    <n v="0"/>
  </r>
  <r>
    <x v="23"/>
    <x v="4"/>
    <x v="15"/>
    <x v="3"/>
    <x v="118"/>
    <n v="499"/>
    <n v="0"/>
    <x v="2"/>
    <n v="499"/>
    <n v="0"/>
  </r>
  <r>
    <x v="24"/>
    <x v="0"/>
    <x v="16"/>
    <x v="3"/>
    <x v="120"/>
    <n v="324"/>
    <n v="170"/>
    <x v="0"/>
    <n v="526543"/>
    <n v="271637"/>
  </r>
  <r>
    <x v="24"/>
    <x v="0"/>
    <x v="16"/>
    <x v="3"/>
    <x v="121"/>
    <n v="1050"/>
    <n v="599"/>
    <x v="0"/>
    <n v="1778221"/>
    <n v="1000431"/>
  </r>
  <r>
    <x v="24"/>
    <x v="0"/>
    <x v="18"/>
    <x v="3"/>
    <x v="127"/>
    <n v="4124"/>
    <n v="4124"/>
    <x v="0"/>
    <n v="1933883"/>
    <n v="1933883"/>
  </r>
  <r>
    <x v="24"/>
    <x v="0"/>
    <x v="17"/>
    <x v="3"/>
    <x v="122"/>
    <n v="211"/>
    <n v="32"/>
    <x v="6"/>
    <n v="159516"/>
    <n v="24545"/>
  </r>
  <r>
    <x v="24"/>
    <x v="0"/>
    <x v="0"/>
    <x v="0"/>
    <x v="0"/>
    <n v="1351"/>
    <n v="0"/>
    <x v="0"/>
    <n v="442383"/>
    <n v="0"/>
  </r>
  <r>
    <x v="24"/>
    <x v="0"/>
    <x v="0"/>
    <x v="2"/>
    <x v="9"/>
    <n v="22016"/>
    <n v="0"/>
    <x v="1"/>
    <n v="21733"/>
    <n v="0"/>
  </r>
  <r>
    <x v="24"/>
    <x v="0"/>
    <x v="0"/>
    <x v="2"/>
    <x v="10"/>
    <n v="21400"/>
    <n v="0"/>
    <x v="0"/>
    <n v="76021"/>
    <n v="0"/>
  </r>
  <r>
    <x v="24"/>
    <x v="0"/>
    <x v="1"/>
    <x v="3"/>
    <x v="11"/>
    <n v="168"/>
    <n v="168"/>
    <x v="0"/>
    <n v="2574"/>
    <n v="2574"/>
  </r>
  <r>
    <x v="24"/>
    <x v="1"/>
    <x v="3"/>
    <x v="3"/>
    <x v="41"/>
    <n v="0"/>
    <n v="0"/>
    <x v="2"/>
    <n v="20760"/>
    <n v="7431"/>
  </r>
  <r>
    <x v="24"/>
    <x v="1"/>
    <x v="3"/>
    <x v="3"/>
    <x v="43"/>
    <n v="0"/>
    <n v="0"/>
    <x v="2"/>
    <n v="8251"/>
    <n v="4346"/>
  </r>
  <r>
    <x v="24"/>
    <x v="2"/>
    <x v="4"/>
    <x v="7"/>
    <x v="46"/>
    <n v="0"/>
    <n v="0"/>
    <x v="1"/>
    <n v="44871"/>
    <n v="0"/>
  </r>
  <r>
    <x v="24"/>
    <x v="2"/>
    <x v="4"/>
    <x v="8"/>
    <x v="52"/>
    <n v="0"/>
    <n v="0"/>
    <x v="1"/>
    <n v="30411"/>
    <n v="0"/>
  </r>
  <r>
    <x v="24"/>
    <x v="2"/>
    <x v="4"/>
    <x v="9"/>
    <x v="58"/>
    <n v="0"/>
    <n v="0"/>
    <x v="1"/>
    <n v="435244"/>
    <n v="102995"/>
  </r>
  <r>
    <x v="24"/>
    <x v="2"/>
    <x v="5"/>
    <x v="3"/>
    <x v="66"/>
    <n v="0"/>
    <n v="0"/>
    <x v="1"/>
    <n v="188235"/>
    <n v="0"/>
  </r>
  <r>
    <x v="24"/>
    <x v="2"/>
    <x v="6"/>
    <x v="3"/>
    <x v="70"/>
    <n v="0"/>
    <n v="0"/>
    <x v="1"/>
    <n v="750232"/>
    <n v="0"/>
  </r>
  <r>
    <x v="24"/>
    <x v="2"/>
    <x v="6"/>
    <x v="3"/>
    <x v="71"/>
    <n v="355"/>
    <n v="0"/>
    <x v="0"/>
    <n v="21703"/>
    <n v="0"/>
  </r>
  <r>
    <x v="24"/>
    <x v="2"/>
    <x v="7"/>
    <x v="3"/>
    <x v="76"/>
    <n v="0"/>
    <n v="0"/>
    <x v="1"/>
    <n v="189698"/>
    <n v="23605"/>
  </r>
  <r>
    <x v="24"/>
    <x v="2"/>
    <x v="7"/>
    <x v="3"/>
    <x v="78"/>
    <n v="0"/>
    <n v="0"/>
    <x v="2"/>
    <n v="8847"/>
    <n v="0"/>
  </r>
  <r>
    <x v="24"/>
    <x v="2"/>
    <x v="7"/>
    <x v="3"/>
    <x v="81"/>
    <n v="4431"/>
    <n v="0"/>
    <x v="0"/>
    <n v="8735"/>
    <n v="0"/>
  </r>
  <r>
    <x v="24"/>
    <x v="2"/>
    <x v="7"/>
    <x v="3"/>
    <x v="82"/>
    <n v="96561"/>
    <n v="0"/>
    <x v="1"/>
    <n v="95171"/>
    <n v="0"/>
  </r>
  <r>
    <x v="24"/>
    <x v="2"/>
    <x v="8"/>
    <x v="3"/>
    <x v="83"/>
    <n v="141"/>
    <n v="105"/>
    <x v="0"/>
    <n v="5304"/>
    <n v="4086"/>
  </r>
  <r>
    <x v="24"/>
    <x v="2"/>
    <x v="8"/>
    <x v="3"/>
    <x v="85"/>
    <n v="0"/>
    <n v="0"/>
    <x v="1"/>
    <n v="60437"/>
    <n v="0"/>
  </r>
  <r>
    <x v="24"/>
    <x v="2"/>
    <x v="8"/>
    <x v="3"/>
    <x v="87"/>
    <n v="330"/>
    <n v="103"/>
    <x v="0"/>
    <n v="934"/>
    <n v="296"/>
  </r>
  <r>
    <x v="24"/>
    <x v="2"/>
    <x v="9"/>
    <x v="3"/>
    <x v="90"/>
    <n v="6545"/>
    <n v="0"/>
    <x v="4"/>
    <n v="23951"/>
    <n v="0"/>
  </r>
  <r>
    <x v="24"/>
    <x v="3"/>
    <x v="10"/>
    <x v="11"/>
    <x v="94"/>
    <n v="8542"/>
    <n v="5987"/>
    <x v="0"/>
    <n v="133389"/>
    <n v="102187"/>
  </r>
  <r>
    <x v="24"/>
    <x v="3"/>
    <x v="10"/>
    <x v="11"/>
    <x v="95"/>
    <n v="5294"/>
    <n v="3217"/>
    <x v="0"/>
    <n v="97218"/>
    <n v="62306"/>
  </r>
  <r>
    <x v="24"/>
    <x v="4"/>
    <x v="13"/>
    <x v="3"/>
    <x v="102"/>
    <n v="449"/>
    <n v="0"/>
    <x v="0"/>
    <n v="3626"/>
    <n v="0"/>
  </r>
  <r>
    <x v="24"/>
    <x v="4"/>
    <x v="14"/>
    <x v="14"/>
    <x v="109"/>
    <n v="6120"/>
    <n v="1870"/>
    <x v="0"/>
    <n v="15555"/>
    <n v="5624"/>
  </r>
  <r>
    <x v="24"/>
    <x v="4"/>
    <x v="15"/>
    <x v="3"/>
    <x v="115"/>
    <n v="48622"/>
    <n v="0"/>
    <x v="2"/>
    <n v="47262"/>
    <n v="0"/>
  </r>
  <r>
    <x v="24"/>
    <x v="4"/>
    <x v="15"/>
    <x v="3"/>
    <x v="116"/>
    <n v="199734"/>
    <n v="0"/>
    <x v="0"/>
    <n v="277979"/>
    <n v="0"/>
  </r>
  <r>
    <x v="24"/>
    <x v="4"/>
    <x v="15"/>
    <x v="3"/>
    <x v="118"/>
    <n v="0"/>
    <n v="0"/>
    <x v="2"/>
    <n v="39225"/>
    <n v="0"/>
  </r>
  <r>
    <x v="25"/>
    <x v="0"/>
    <x v="16"/>
    <x v="3"/>
    <x v="121"/>
    <n v="254"/>
    <n v="0"/>
    <x v="0"/>
    <n v="158647"/>
    <n v="0"/>
  </r>
  <r>
    <x v="25"/>
    <x v="0"/>
    <x v="17"/>
    <x v="3"/>
    <x v="122"/>
    <n v="425"/>
    <n v="0"/>
    <x v="0"/>
    <n v="305831"/>
    <n v="0"/>
  </r>
  <r>
    <x v="25"/>
    <x v="0"/>
    <x v="17"/>
    <x v="3"/>
    <x v="123"/>
    <n v="217"/>
    <n v="0"/>
    <x v="0"/>
    <n v="210922"/>
    <n v="0"/>
  </r>
  <r>
    <x v="25"/>
    <x v="0"/>
    <x v="18"/>
    <x v="3"/>
    <x v="124"/>
    <n v="80"/>
    <n v="80"/>
    <x v="0"/>
    <n v="31040"/>
    <n v="31040"/>
  </r>
  <r>
    <x v="25"/>
    <x v="0"/>
    <x v="18"/>
    <x v="3"/>
    <x v="125"/>
    <n v="48"/>
    <n v="48"/>
    <x v="0"/>
    <n v="16159"/>
    <n v="16159"/>
  </r>
  <r>
    <x v="25"/>
    <x v="0"/>
    <x v="0"/>
    <x v="0"/>
    <x v="0"/>
    <n v="590"/>
    <n v="590"/>
    <x v="0"/>
    <n v="244373"/>
    <n v="244373"/>
  </r>
  <r>
    <x v="25"/>
    <x v="3"/>
    <x v="10"/>
    <x v="11"/>
    <x v="97"/>
    <n v="220"/>
    <n v="220"/>
    <x v="0"/>
    <n v="4138"/>
    <n v="4138"/>
  </r>
  <r>
    <x v="25"/>
    <x v="4"/>
    <x v="15"/>
    <x v="3"/>
    <x v="115"/>
    <n v="196"/>
    <n v="196"/>
    <x v="2"/>
    <n v="194"/>
    <n v="194"/>
  </r>
  <r>
    <x v="25"/>
    <x v="4"/>
    <x v="15"/>
    <x v="3"/>
    <x v="116"/>
    <n v="580"/>
    <n v="580"/>
    <x v="0"/>
    <n v="1076"/>
    <n v="1076"/>
  </r>
  <r>
    <x v="25"/>
    <x v="4"/>
    <x v="15"/>
    <x v="3"/>
    <x v="117"/>
    <n v="327"/>
    <n v="327"/>
    <x v="1"/>
    <n v="315"/>
    <n v="315"/>
  </r>
  <r>
    <x v="26"/>
    <x v="0"/>
    <x v="16"/>
    <x v="3"/>
    <x v="120"/>
    <n v="372"/>
    <n v="141"/>
    <x v="0"/>
    <n v="209547"/>
    <n v="81260"/>
  </r>
  <r>
    <x v="26"/>
    <x v="0"/>
    <x v="16"/>
    <x v="3"/>
    <x v="121"/>
    <n v="621"/>
    <n v="368"/>
    <x v="0"/>
    <n v="372757"/>
    <n v="212169"/>
  </r>
  <r>
    <x v="26"/>
    <x v="0"/>
    <x v="0"/>
    <x v="0"/>
    <x v="0"/>
    <n v="500"/>
    <n v="448"/>
    <x v="0"/>
    <n v="262650"/>
    <n v="243516"/>
  </r>
  <r>
    <x v="27"/>
    <x v="0"/>
    <x v="16"/>
    <x v="3"/>
    <x v="120"/>
    <n v="1516"/>
    <n v="130"/>
    <x v="0"/>
    <n v="1373310"/>
    <n v="125006"/>
  </r>
  <r>
    <x v="27"/>
    <x v="0"/>
    <x v="16"/>
    <x v="3"/>
    <x v="121"/>
    <n v="2404"/>
    <n v="298"/>
    <x v="0"/>
    <n v="2325315"/>
    <n v="346079"/>
  </r>
  <r>
    <x v="27"/>
    <x v="0"/>
    <x v="17"/>
    <x v="3"/>
    <x v="122"/>
    <n v="3595"/>
    <n v="620"/>
    <x v="0"/>
    <n v="3508657"/>
    <n v="595144"/>
  </r>
  <r>
    <x v="27"/>
    <x v="0"/>
    <x v="17"/>
    <x v="3"/>
    <x v="123"/>
    <n v="1491"/>
    <n v="315"/>
    <x v="0"/>
    <n v="1430510"/>
    <n v="286432"/>
  </r>
  <r>
    <x v="27"/>
    <x v="0"/>
    <x v="19"/>
    <x v="3"/>
    <x v="128"/>
    <n v="0"/>
    <n v="0"/>
    <x v="0"/>
    <n v="0"/>
    <n v="0"/>
  </r>
  <r>
    <x v="27"/>
    <x v="0"/>
    <x v="18"/>
    <x v="3"/>
    <x v="124"/>
    <n v="81"/>
    <n v="81"/>
    <x v="0"/>
    <n v="32454"/>
    <n v="32454"/>
  </r>
  <r>
    <x v="27"/>
    <x v="0"/>
    <x v="18"/>
    <x v="3"/>
    <x v="125"/>
    <n v="58"/>
    <n v="52"/>
    <x v="0"/>
    <n v="20005"/>
    <n v="20005"/>
  </r>
  <r>
    <x v="27"/>
    <x v="0"/>
    <x v="18"/>
    <x v="3"/>
    <x v="126"/>
    <n v="0"/>
    <n v="0"/>
    <x v="0"/>
    <n v="0"/>
    <n v="0"/>
  </r>
  <r>
    <x v="27"/>
    <x v="0"/>
    <x v="18"/>
    <x v="3"/>
    <x v="127"/>
    <n v="324"/>
    <n v="247"/>
    <x v="0"/>
    <n v="125741"/>
    <n v="121220"/>
  </r>
  <r>
    <x v="27"/>
    <x v="0"/>
    <x v="0"/>
    <x v="0"/>
    <x v="0"/>
    <n v="1886"/>
    <n v="438"/>
    <x v="0"/>
    <n v="826701"/>
    <n v="259213"/>
  </r>
  <r>
    <x v="27"/>
    <x v="0"/>
    <x v="0"/>
    <x v="0"/>
    <x v="1"/>
    <n v="5341"/>
    <n v="22"/>
    <x v="0"/>
    <n v="19140"/>
    <n v="44"/>
  </r>
  <r>
    <x v="27"/>
    <x v="0"/>
    <x v="0"/>
    <x v="0"/>
    <x v="2"/>
    <n v="1047"/>
    <n v="0"/>
    <x v="1"/>
    <n v="1039"/>
    <n v="0"/>
  </r>
  <r>
    <x v="27"/>
    <x v="0"/>
    <x v="0"/>
    <x v="1"/>
    <x v="3"/>
    <n v="3536"/>
    <n v="13"/>
    <x v="0"/>
    <n v="348109"/>
    <n v="7502"/>
  </r>
  <r>
    <x v="27"/>
    <x v="0"/>
    <x v="0"/>
    <x v="1"/>
    <x v="4"/>
    <n v="1381"/>
    <n v="0"/>
    <x v="0"/>
    <n v="3487"/>
    <n v="0"/>
  </r>
  <r>
    <x v="27"/>
    <x v="0"/>
    <x v="0"/>
    <x v="1"/>
    <x v="5"/>
    <n v="241"/>
    <n v="0"/>
    <x v="1"/>
    <n v="241"/>
    <n v="0"/>
  </r>
  <r>
    <x v="27"/>
    <x v="0"/>
    <x v="0"/>
    <x v="2"/>
    <x v="7"/>
    <n v="0"/>
    <n v="0"/>
    <x v="0"/>
    <n v="0"/>
    <n v="0"/>
  </r>
  <r>
    <x v="27"/>
    <x v="0"/>
    <x v="0"/>
    <x v="2"/>
    <x v="8"/>
    <n v="534"/>
    <n v="0"/>
    <x v="0"/>
    <n v="4308"/>
    <n v="0"/>
  </r>
  <r>
    <x v="27"/>
    <x v="0"/>
    <x v="0"/>
    <x v="2"/>
    <x v="9"/>
    <n v="0"/>
    <n v="0"/>
    <x v="1"/>
    <n v="0"/>
    <n v="0"/>
  </r>
  <r>
    <x v="27"/>
    <x v="0"/>
    <x v="1"/>
    <x v="3"/>
    <x v="11"/>
    <n v="225"/>
    <n v="50"/>
    <x v="0"/>
    <n v="16480"/>
    <n v="3838"/>
  </r>
  <r>
    <x v="27"/>
    <x v="0"/>
    <x v="1"/>
    <x v="3"/>
    <x v="12"/>
    <n v="12"/>
    <n v="0"/>
    <x v="0"/>
    <n v="162"/>
    <n v="0"/>
  </r>
  <r>
    <x v="27"/>
    <x v="0"/>
    <x v="1"/>
    <x v="3"/>
    <x v="13"/>
    <n v="0"/>
    <n v="0"/>
    <x v="1"/>
    <n v="0"/>
    <n v="0"/>
  </r>
  <r>
    <x v="27"/>
    <x v="0"/>
    <x v="2"/>
    <x v="4"/>
    <x v="14"/>
    <n v="469"/>
    <n v="147"/>
    <x v="0"/>
    <n v="21936"/>
    <n v="5983"/>
  </r>
  <r>
    <x v="27"/>
    <x v="0"/>
    <x v="2"/>
    <x v="4"/>
    <x v="15"/>
    <n v="0"/>
    <n v="0"/>
    <x v="1"/>
    <n v="0"/>
    <n v="0"/>
  </r>
  <r>
    <x v="27"/>
    <x v="0"/>
    <x v="2"/>
    <x v="4"/>
    <x v="16"/>
    <n v="0"/>
    <n v="0"/>
    <x v="1"/>
    <n v="3008"/>
    <n v="2496"/>
  </r>
  <r>
    <x v="27"/>
    <x v="0"/>
    <x v="2"/>
    <x v="4"/>
    <x v="17"/>
    <n v="2036"/>
    <n v="0"/>
    <x v="0"/>
    <n v="8269"/>
    <n v="0"/>
  </r>
  <r>
    <x v="27"/>
    <x v="0"/>
    <x v="2"/>
    <x v="4"/>
    <x v="18"/>
    <n v="1889"/>
    <n v="0"/>
    <x v="1"/>
    <n v="1889"/>
    <n v="0"/>
  </r>
  <r>
    <x v="27"/>
    <x v="0"/>
    <x v="2"/>
    <x v="4"/>
    <x v="19"/>
    <n v="0"/>
    <n v="0"/>
    <x v="2"/>
    <n v="0"/>
    <n v="0"/>
  </r>
  <r>
    <x v="27"/>
    <x v="0"/>
    <x v="2"/>
    <x v="4"/>
    <x v="20"/>
    <n v="1401"/>
    <n v="0"/>
    <x v="2"/>
    <n v="1401"/>
    <n v="0"/>
  </r>
  <r>
    <x v="27"/>
    <x v="0"/>
    <x v="2"/>
    <x v="5"/>
    <x v="21"/>
    <n v="0"/>
    <n v="0"/>
    <x v="1"/>
    <n v="0"/>
    <n v="0"/>
  </r>
  <r>
    <x v="27"/>
    <x v="0"/>
    <x v="2"/>
    <x v="5"/>
    <x v="22"/>
    <n v="0"/>
    <n v="0"/>
    <x v="0"/>
    <n v="0"/>
    <n v="0"/>
  </r>
  <r>
    <x v="27"/>
    <x v="0"/>
    <x v="2"/>
    <x v="5"/>
    <x v="23"/>
    <n v="312"/>
    <n v="0"/>
    <x v="1"/>
    <n v="312"/>
    <n v="0"/>
  </r>
  <r>
    <x v="27"/>
    <x v="0"/>
    <x v="2"/>
    <x v="5"/>
    <x v="24"/>
    <n v="0"/>
    <n v="0"/>
    <x v="1"/>
    <n v="426"/>
    <n v="0"/>
  </r>
  <r>
    <x v="27"/>
    <x v="0"/>
    <x v="2"/>
    <x v="5"/>
    <x v="25"/>
    <n v="409"/>
    <n v="0"/>
    <x v="0"/>
    <n v="2123"/>
    <n v="0"/>
  </r>
  <r>
    <x v="27"/>
    <x v="0"/>
    <x v="2"/>
    <x v="5"/>
    <x v="26"/>
    <n v="339"/>
    <n v="0"/>
    <x v="1"/>
    <n v="0"/>
    <n v="0"/>
  </r>
  <r>
    <x v="27"/>
    <x v="0"/>
    <x v="2"/>
    <x v="5"/>
    <x v="27"/>
    <n v="0"/>
    <n v="0"/>
    <x v="2"/>
    <n v="0"/>
    <n v="0"/>
  </r>
  <r>
    <x v="27"/>
    <x v="0"/>
    <x v="2"/>
    <x v="5"/>
    <x v="28"/>
    <n v="0"/>
    <n v="0"/>
    <x v="2"/>
    <n v="0"/>
    <n v="0"/>
  </r>
  <r>
    <x v="27"/>
    <x v="0"/>
    <x v="2"/>
    <x v="6"/>
    <x v="29"/>
    <n v="0"/>
    <n v="0"/>
    <x v="0"/>
    <n v="0"/>
    <n v="0"/>
  </r>
  <r>
    <x v="27"/>
    <x v="0"/>
    <x v="2"/>
    <x v="6"/>
    <x v="30"/>
    <n v="0"/>
    <n v="0"/>
    <x v="1"/>
    <n v="0"/>
    <n v="0"/>
  </r>
  <r>
    <x v="27"/>
    <x v="0"/>
    <x v="2"/>
    <x v="6"/>
    <x v="31"/>
    <n v="0"/>
    <n v="0"/>
    <x v="1"/>
    <n v="0"/>
    <n v="0"/>
  </r>
  <r>
    <x v="27"/>
    <x v="0"/>
    <x v="2"/>
    <x v="6"/>
    <x v="32"/>
    <n v="14224"/>
    <n v="0"/>
    <x v="0"/>
    <n v="14587"/>
    <n v="0"/>
  </r>
  <r>
    <x v="27"/>
    <x v="0"/>
    <x v="2"/>
    <x v="6"/>
    <x v="33"/>
    <n v="308"/>
    <n v="0"/>
    <x v="1"/>
    <n v="308"/>
    <n v="0"/>
  </r>
  <r>
    <x v="27"/>
    <x v="0"/>
    <x v="2"/>
    <x v="6"/>
    <x v="34"/>
    <n v="0"/>
    <n v="0"/>
    <x v="2"/>
    <n v="0"/>
    <n v="0"/>
  </r>
  <r>
    <x v="27"/>
    <x v="0"/>
    <x v="2"/>
    <x v="6"/>
    <x v="35"/>
    <n v="5706"/>
    <n v="0"/>
    <x v="2"/>
    <n v="5706"/>
    <n v="0"/>
  </r>
  <r>
    <x v="27"/>
    <x v="0"/>
    <x v="2"/>
    <x v="6"/>
    <x v="36"/>
    <n v="30196"/>
    <n v="0"/>
    <x v="2"/>
    <n v="30196"/>
    <n v="0"/>
  </r>
  <r>
    <x v="27"/>
    <x v="1"/>
    <x v="3"/>
    <x v="3"/>
    <x v="37"/>
    <n v="107"/>
    <n v="0"/>
    <x v="0"/>
    <n v="1904"/>
    <n v="0"/>
  </r>
  <r>
    <x v="27"/>
    <x v="1"/>
    <x v="3"/>
    <x v="3"/>
    <x v="38"/>
    <n v="2320"/>
    <n v="0"/>
    <x v="2"/>
    <n v="2320"/>
    <n v="0"/>
  </r>
  <r>
    <x v="27"/>
    <x v="1"/>
    <x v="3"/>
    <x v="3"/>
    <x v="39"/>
    <n v="0"/>
    <n v="0"/>
    <x v="1"/>
    <n v="0"/>
    <n v="0"/>
  </r>
  <r>
    <x v="27"/>
    <x v="1"/>
    <x v="3"/>
    <x v="3"/>
    <x v="40"/>
    <n v="1373"/>
    <n v="0"/>
    <x v="0"/>
    <n v="2147"/>
    <n v="0"/>
  </r>
  <r>
    <x v="27"/>
    <x v="1"/>
    <x v="3"/>
    <x v="3"/>
    <x v="41"/>
    <n v="0"/>
    <n v="0"/>
    <x v="2"/>
    <n v="30195"/>
    <n v="25062"/>
  </r>
  <r>
    <x v="27"/>
    <x v="1"/>
    <x v="3"/>
    <x v="3"/>
    <x v="42"/>
    <n v="0"/>
    <n v="0"/>
    <x v="1"/>
    <n v="14723"/>
    <n v="12220"/>
  </r>
  <r>
    <x v="27"/>
    <x v="1"/>
    <x v="3"/>
    <x v="3"/>
    <x v="43"/>
    <n v="0"/>
    <n v="0"/>
    <x v="2"/>
    <n v="11229"/>
    <n v="9320"/>
  </r>
  <r>
    <x v="27"/>
    <x v="1"/>
    <x v="3"/>
    <x v="3"/>
    <x v="44"/>
    <n v="0"/>
    <n v="0"/>
    <x v="1"/>
    <n v="0"/>
    <n v="0"/>
  </r>
  <r>
    <x v="27"/>
    <x v="1"/>
    <x v="3"/>
    <x v="3"/>
    <x v="45"/>
    <n v="0"/>
    <n v="0"/>
    <x v="2"/>
    <n v="0"/>
    <n v="0"/>
  </r>
  <r>
    <x v="27"/>
    <x v="2"/>
    <x v="4"/>
    <x v="7"/>
    <x v="46"/>
    <n v="0"/>
    <n v="0"/>
    <x v="1"/>
    <n v="14925"/>
    <n v="12388"/>
  </r>
  <r>
    <x v="27"/>
    <x v="2"/>
    <x v="4"/>
    <x v="7"/>
    <x v="47"/>
    <n v="0"/>
    <n v="0"/>
    <x v="0"/>
    <n v="0"/>
    <n v="0"/>
  </r>
  <r>
    <x v="27"/>
    <x v="2"/>
    <x v="4"/>
    <x v="7"/>
    <x v="48"/>
    <n v="0"/>
    <n v="0"/>
    <x v="2"/>
    <n v="136"/>
    <n v="113"/>
  </r>
  <r>
    <x v="27"/>
    <x v="2"/>
    <x v="4"/>
    <x v="7"/>
    <x v="49"/>
    <n v="0"/>
    <n v="0"/>
    <x v="1"/>
    <n v="0"/>
    <n v="0"/>
  </r>
  <r>
    <x v="27"/>
    <x v="2"/>
    <x v="4"/>
    <x v="7"/>
    <x v="50"/>
    <n v="39"/>
    <n v="0"/>
    <x v="0"/>
    <n v="670"/>
    <n v="0"/>
  </r>
  <r>
    <x v="27"/>
    <x v="2"/>
    <x v="4"/>
    <x v="7"/>
    <x v="51"/>
    <n v="0"/>
    <n v="0"/>
    <x v="1"/>
    <n v="0"/>
    <n v="0"/>
  </r>
  <r>
    <x v="27"/>
    <x v="2"/>
    <x v="4"/>
    <x v="8"/>
    <x v="52"/>
    <n v="0"/>
    <n v="0"/>
    <x v="1"/>
    <n v="6353"/>
    <n v="5273"/>
  </r>
  <r>
    <x v="27"/>
    <x v="2"/>
    <x v="4"/>
    <x v="8"/>
    <x v="53"/>
    <n v="4531"/>
    <n v="1"/>
    <x v="0"/>
    <n v="207622"/>
    <n v="40"/>
  </r>
  <r>
    <x v="27"/>
    <x v="2"/>
    <x v="4"/>
    <x v="8"/>
    <x v="54"/>
    <n v="0"/>
    <n v="0"/>
    <x v="2"/>
    <n v="323"/>
    <n v="268"/>
  </r>
  <r>
    <x v="27"/>
    <x v="2"/>
    <x v="4"/>
    <x v="8"/>
    <x v="55"/>
    <n v="0"/>
    <n v="0"/>
    <x v="1"/>
    <n v="0"/>
    <n v="0"/>
  </r>
  <r>
    <x v="27"/>
    <x v="2"/>
    <x v="4"/>
    <x v="8"/>
    <x v="56"/>
    <n v="385"/>
    <n v="0"/>
    <x v="0"/>
    <n v="1454"/>
    <n v="0"/>
  </r>
  <r>
    <x v="27"/>
    <x v="2"/>
    <x v="4"/>
    <x v="8"/>
    <x v="57"/>
    <n v="0"/>
    <n v="0"/>
    <x v="1"/>
    <n v="0"/>
    <n v="0"/>
  </r>
  <r>
    <x v="27"/>
    <x v="2"/>
    <x v="4"/>
    <x v="9"/>
    <x v="58"/>
    <n v="0"/>
    <n v="0"/>
    <x v="1"/>
    <n v="26382"/>
    <n v="21897"/>
  </r>
  <r>
    <x v="27"/>
    <x v="2"/>
    <x v="4"/>
    <x v="9"/>
    <x v="59"/>
    <n v="534"/>
    <n v="0"/>
    <x v="0"/>
    <n v="20621"/>
    <n v="0"/>
  </r>
  <r>
    <x v="27"/>
    <x v="2"/>
    <x v="4"/>
    <x v="9"/>
    <x v="60"/>
    <n v="0"/>
    <n v="0"/>
    <x v="2"/>
    <n v="652"/>
    <n v="541"/>
  </r>
  <r>
    <x v="27"/>
    <x v="2"/>
    <x v="4"/>
    <x v="9"/>
    <x v="61"/>
    <n v="0"/>
    <n v="0"/>
    <x v="1"/>
    <n v="0"/>
    <n v="0"/>
  </r>
  <r>
    <x v="27"/>
    <x v="2"/>
    <x v="4"/>
    <x v="9"/>
    <x v="62"/>
    <n v="1083"/>
    <n v="0"/>
    <x v="0"/>
    <n v="6791"/>
    <n v="0"/>
  </r>
  <r>
    <x v="27"/>
    <x v="2"/>
    <x v="4"/>
    <x v="9"/>
    <x v="63"/>
    <n v="272"/>
    <n v="0"/>
    <x v="1"/>
    <n v="272"/>
    <n v="0"/>
  </r>
  <r>
    <x v="27"/>
    <x v="2"/>
    <x v="5"/>
    <x v="3"/>
    <x v="64"/>
    <n v="459"/>
    <n v="4"/>
    <x v="0"/>
    <n v="20593"/>
    <n v="239"/>
  </r>
  <r>
    <x v="27"/>
    <x v="2"/>
    <x v="5"/>
    <x v="3"/>
    <x v="65"/>
    <n v="0"/>
    <n v="0"/>
    <x v="2"/>
    <n v="147"/>
    <n v="123"/>
  </r>
  <r>
    <x v="27"/>
    <x v="2"/>
    <x v="5"/>
    <x v="3"/>
    <x v="66"/>
    <n v="0"/>
    <n v="0"/>
    <x v="1"/>
    <n v="57355"/>
    <n v="14648"/>
  </r>
  <r>
    <x v="27"/>
    <x v="2"/>
    <x v="5"/>
    <x v="3"/>
    <x v="67"/>
    <n v="3072"/>
    <n v="0"/>
    <x v="0"/>
    <n v="4008"/>
    <n v="0"/>
  </r>
  <r>
    <x v="27"/>
    <x v="2"/>
    <x v="5"/>
    <x v="3"/>
    <x v="68"/>
    <n v="0"/>
    <n v="0"/>
    <x v="1"/>
    <n v="0"/>
    <n v="0"/>
  </r>
  <r>
    <x v="27"/>
    <x v="2"/>
    <x v="5"/>
    <x v="3"/>
    <x v="69"/>
    <n v="0"/>
    <n v="0"/>
    <x v="2"/>
    <n v="71495"/>
    <n v="9970"/>
  </r>
  <r>
    <x v="27"/>
    <x v="2"/>
    <x v="6"/>
    <x v="3"/>
    <x v="70"/>
    <n v="0"/>
    <n v="0"/>
    <x v="1"/>
    <n v="73192"/>
    <n v="60749"/>
  </r>
  <r>
    <x v="27"/>
    <x v="2"/>
    <x v="6"/>
    <x v="3"/>
    <x v="71"/>
    <n v="2182"/>
    <n v="49"/>
    <x v="0"/>
    <n v="86652"/>
    <n v="1583"/>
  </r>
  <r>
    <x v="27"/>
    <x v="2"/>
    <x v="6"/>
    <x v="3"/>
    <x v="72"/>
    <n v="0"/>
    <n v="0"/>
    <x v="2"/>
    <n v="0"/>
    <n v="0"/>
  </r>
  <r>
    <x v="27"/>
    <x v="2"/>
    <x v="6"/>
    <x v="3"/>
    <x v="73"/>
    <n v="0"/>
    <n v="0"/>
    <x v="1"/>
    <n v="0"/>
    <n v="0"/>
  </r>
  <r>
    <x v="27"/>
    <x v="2"/>
    <x v="6"/>
    <x v="3"/>
    <x v="74"/>
    <n v="1025"/>
    <n v="0"/>
    <x v="0"/>
    <n v="5267"/>
    <n v="0"/>
  </r>
  <r>
    <x v="27"/>
    <x v="2"/>
    <x v="6"/>
    <x v="3"/>
    <x v="75"/>
    <n v="70"/>
    <n v="0"/>
    <x v="1"/>
    <n v="70"/>
    <n v="0"/>
  </r>
  <r>
    <x v="27"/>
    <x v="2"/>
    <x v="7"/>
    <x v="3"/>
    <x v="76"/>
    <n v="0"/>
    <n v="0"/>
    <x v="1"/>
    <n v="40692"/>
    <n v="33774"/>
  </r>
  <r>
    <x v="27"/>
    <x v="2"/>
    <x v="7"/>
    <x v="3"/>
    <x v="77"/>
    <n v="66"/>
    <n v="0"/>
    <x v="0"/>
    <n v="2439"/>
    <n v="0"/>
  </r>
  <r>
    <x v="27"/>
    <x v="2"/>
    <x v="7"/>
    <x v="3"/>
    <x v="78"/>
    <n v="0"/>
    <n v="0"/>
    <x v="2"/>
    <n v="2265"/>
    <n v="1866"/>
  </r>
  <r>
    <x v="27"/>
    <x v="2"/>
    <x v="7"/>
    <x v="3"/>
    <x v="79"/>
    <n v="0"/>
    <n v="0"/>
    <x v="1"/>
    <n v="0"/>
    <n v="0"/>
  </r>
  <r>
    <x v="27"/>
    <x v="2"/>
    <x v="7"/>
    <x v="3"/>
    <x v="80"/>
    <n v="0"/>
    <n v="0"/>
    <x v="2"/>
    <n v="28414"/>
    <n v="23584"/>
  </r>
  <r>
    <x v="27"/>
    <x v="2"/>
    <x v="7"/>
    <x v="3"/>
    <x v="81"/>
    <n v="3225"/>
    <n v="0"/>
    <x v="0"/>
    <n v="6401"/>
    <n v="0"/>
  </r>
  <r>
    <x v="27"/>
    <x v="2"/>
    <x v="7"/>
    <x v="3"/>
    <x v="82"/>
    <n v="0"/>
    <n v="0"/>
    <x v="1"/>
    <n v="0"/>
    <n v="0"/>
  </r>
  <r>
    <x v="27"/>
    <x v="2"/>
    <x v="8"/>
    <x v="3"/>
    <x v="83"/>
    <n v="0"/>
    <n v="0"/>
    <x v="0"/>
    <n v="0"/>
    <n v="0"/>
  </r>
  <r>
    <x v="27"/>
    <x v="2"/>
    <x v="8"/>
    <x v="3"/>
    <x v="84"/>
    <n v="0"/>
    <n v="0"/>
    <x v="2"/>
    <n v="2183"/>
    <n v="1812"/>
  </r>
  <r>
    <x v="27"/>
    <x v="2"/>
    <x v="8"/>
    <x v="3"/>
    <x v="85"/>
    <n v="0"/>
    <n v="0"/>
    <x v="1"/>
    <n v="18821"/>
    <n v="15619"/>
  </r>
  <r>
    <x v="27"/>
    <x v="2"/>
    <x v="8"/>
    <x v="3"/>
    <x v="86"/>
    <n v="0"/>
    <n v="0"/>
    <x v="1"/>
    <n v="0"/>
    <n v="0"/>
  </r>
  <r>
    <x v="27"/>
    <x v="2"/>
    <x v="8"/>
    <x v="3"/>
    <x v="87"/>
    <n v="175"/>
    <n v="0"/>
    <x v="0"/>
    <n v="3122"/>
    <n v="0"/>
  </r>
  <r>
    <x v="27"/>
    <x v="2"/>
    <x v="8"/>
    <x v="3"/>
    <x v="88"/>
    <n v="0"/>
    <n v="0"/>
    <x v="1"/>
    <n v="0"/>
    <n v="0"/>
  </r>
  <r>
    <x v="27"/>
    <x v="2"/>
    <x v="9"/>
    <x v="3"/>
    <x v="89"/>
    <n v="0"/>
    <n v="0"/>
    <x v="3"/>
    <n v="173888"/>
    <n v="144327"/>
  </r>
  <r>
    <x v="27"/>
    <x v="2"/>
    <x v="9"/>
    <x v="3"/>
    <x v="90"/>
    <n v="15811"/>
    <n v="0"/>
    <x v="4"/>
    <n v="84009"/>
    <n v="0"/>
  </r>
  <r>
    <x v="27"/>
    <x v="2"/>
    <x v="9"/>
    <x v="3"/>
    <x v="91"/>
    <n v="0"/>
    <n v="0"/>
    <x v="0"/>
    <n v="0"/>
    <n v="0"/>
  </r>
  <r>
    <x v="27"/>
    <x v="3"/>
    <x v="10"/>
    <x v="10"/>
    <x v="92"/>
    <n v="2095"/>
    <n v="0"/>
    <x v="0"/>
    <n v="2913"/>
    <n v="0"/>
  </r>
  <r>
    <x v="27"/>
    <x v="3"/>
    <x v="10"/>
    <x v="10"/>
    <x v="93"/>
    <n v="805"/>
    <n v="0"/>
    <x v="1"/>
    <n v="916"/>
    <n v="0"/>
  </r>
  <r>
    <x v="27"/>
    <x v="3"/>
    <x v="10"/>
    <x v="11"/>
    <x v="94"/>
    <n v="2047"/>
    <n v="279"/>
    <x v="0"/>
    <n v="85621"/>
    <n v="15086"/>
  </r>
  <r>
    <x v="27"/>
    <x v="3"/>
    <x v="10"/>
    <x v="11"/>
    <x v="95"/>
    <n v="3191"/>
    <n v="2"/>
    <x v="0"/>
    <n v="90617"/>
    <n v="113"/>
  </r>
  <r>
    <x v="27"/>
    <x v="3"/>
    <x v="10"/>
    <x v="11"/>
    <x v="96"/>
    <n v="742"/>
    <n v="74"/>
    <x v="0"/>
    <n v="29833"/>
    <n v="2975"/>
  </r>
  <r>
    <x v="27"/>
    <x v="3"/>
    <x v="10"/>
    <x v="11"/>
    <x v="97"/>
    <n v="1270"/>
    <n v="197"/>
    <x v="0"/>
    <n v="55848"/>
    <n v="11476"/>
  </r>
  <r>
    <x v="27"/>
    <x v="3"/>
    <x v="11"/>
    <x v="3"/>
    <x v="98"/>
    <n v="4507"/>
    <n v="1"/>
    <x v="0"/>
    <n v="21231"/>
    <n v="5"/>
  </r>
  <r>
    <x v="27"/>
    <x v="3"/>
    <x v="12"/>
    <x v="12"/>
    <x v="99"/>
    <n v="6094"/>
    <n v="0"/>
    <x v="0"/>
    <n v="28160"/>
    <n v="0"/>
  </r>
  <r>
    <x v="27"/>
    <x v="3"/>
    <x v="12"/>
    <x v="12"/>
    <x v="100"/>
    <n v="2955"/>
    <n v="0"/>
    <x v="0"/>
    <n v="3061"/>
    <n v="0"/>
  </r>
  <r>
    <x v="27"/>
    <x v="3"/>
    <x v="12"/>
    <x v="13"/>
    <x v="101"/>
    <n v="612"/>
    <n v="0"/>
    <x v="0"/>
    <n v="612"/>
    <n v="0"/>
  </r>
  <r>
    <x v="27"/>
    <x v="4"/>
    <x v="13"/>
    <x v="3"/>
    <x v="102"/>
    <n v="8231"/>
    <n v="3257"/>
    <x v="0"/>
    <n v="253696"/>
    <n v="120453"/>
  </r>
  <r>
    <x v="27"/>
    <x v="4"/>
    <x v="13"/>
    <x v="3"/>
    <x v="103"/>
    <n v="30836"/>
    <n v="0"/>
    <x v="2"/>
    <n v="30898"/>
    <n v="0"/>
  </r>
  <r>
    <x v="27"/>
    <x v="4"/>
    <x v="13"/>
    <x v="3"/>
    <x v="104"/>
    <n v="8451"/>
    <n v="0"/>
    <x v="0"/>
    <n v="23694"/>
    <n v="0"/>
  </r>
  <r>
    <x v="27"/>
    <x v="4"/>
    <x v="13"/>
    <x v="3"/>
    <x v="105"/>
    <n v="2204"/>
    <n v="0"/>
    <x v="1"/>
    <n v="2318"/>
    <n v="0"/>
  </r>
  <r>
    <x v="27"/>
    <x v="4"/>
    <x v="13"/>
    <x v="3"/>
    <x v="106"/>
    <n v="0"/>
    <n v="0"/>
    <x v="2"/>
    <n v="1387"/>
    <n v="1151"/>
  </r>
  <r>
    <x v="27"/>
    <x v="4"/>
    <x v="14"/>
    <x v="14"/>
    <x v="107"/>
    <n v="1367"/>
    <n v="0"/>
    <x v="0"/>
    <n v="9279"/>
    <n v="0"/>
  </r>
  <r>
    <x v="27"/>
    <x v="4"/>
    <x v="14"/>
    <x v="14"/>
    <x v="108"/>
    <n v="1083"/>
    <n v="0"/>
    <x v="2"/>
    <n v="1083"/>
    <n v="0"/>
  </r>
  <r>
    <x v="27"/>
    <x v="4"/>
    <x v="14"/>
    <x v="14"/>
    <x v="109"/>
    <n v="1970"/>
    <n v="0"/>
    <x v="0"/>
    <n v="3583"/>
    <n v="0"/>
  </r>
  <r>
    <x v="27"/>
    <x v="4"/>
    <x v="14"/>
    <x v="14"/>
    <x v="110"/>
    <n v="0"/>
    <n v="0"/>
    <x v="2"/>
    <n v="2462"/>
    <n v="2042"/>
  </r>
  <r>
    <x v="27"/>
    <x v="4"/>
    <x v="14"/>
    <x v="14"/>
    <x v="111"/>
    <n v="4134"/>
    <n v="0"/>
    <x v="1"/>
    <n v="4134"/>
    <n v="0"/>
  </r>
  <r>
    <x v="27"/>
    <x v="4"/>
    <x v="15"/>
    <x v="3"/>
    <x v="112"/>
    <n v="0"/>
    <n v="0"/>
    <x v="2"/>
    <n v="0"/>
    <n v="0"/>
  </r>
  <r>
    <x v="27"/>
    <x v="4"/>
    <x v="15"/>
    <x v="3"/>
    <x v="114"/>
    <n v="4668"/>
    <n v="224"/>
    <x v="0"/>
    <n v="230865"/>
    <n v="13539"/>
  </r>
  <r>
    <x v="27"/>
    <x v="4"/>
    <x v="15"/>
    <x v="3"/>
    <x v="115"/>
    <n v="135"/>
    <n v="0"/>
    <x v="2"/>
    <n v="135"/>
    <n v="0"/>
  </r>
  <r>
    <x v="27"/>
    <x v="4"/>
    <x v="15"/>
    <x v="3"/>
    <x v="116"/>
    <n v="813"/>
    <n v="0"/>
    <x v="0"/>
    <n v="5243"/>
    <n v="0"/>
  </r>
  <r>
    <x v="27"/>
    <x v="4"/>
    <x v="15"/>
    <x v="3"/>
    <x v="117"/>
    <n v="0"/>
    <n v="0"/>
    <x v="1"/>
    <n v="0"/>
    <n v="0"/>
  </r>
  <r>
    <x v="27"/>
    <x v="4"/>
    <x v="15"/>
    <x v="3"/>
    <x v="118"/>
    <n v="0"/>
    <n v="0"/>
    <x v="2"/>
    <n v="6756"/>
    <n v="5607"/>
  </r>
  <r>
    <x v="27"/>
    <x v="4"/>
    <x v="15"/>
    <x v="3"/>
    <x v="119"/>
    <n v="0"/>
    <n v="0"/>
    <x v="2"/>
    <n v="0"/>
    <n v="0"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  <r>
    <x v="28"/>
    <x v="5"/>
    <x v="20"/>
    <x v="15"/>
    <x v="131"/>
    <m/>
    <m/>
    <x v="7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DFA21F8-3DC3-4FBB-A46A-5BD0E49514F3}" name="Tabela dinâmica13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S3:AU24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x="4"/>
        <item h="1" x="2"/>
        <item h="1" x="0"/>
        <item h="1" x="3"/>
        <item h="1" x="1"/>
        <item h="1" x="5"/>
        <item t="default"/>
      </items>
    </pivotField>
    <pivotField showAll="0"/>
    <pivotField showAll="0"/>
    <pivotField axis="axisRow" showAll="0">
      <items count="133">
        <item x="112"/>
        <item x="124"/>
        <item x="123"/>
        <item x="126"/>
        <item x="122"/>
        <item x="125"/>
        <item x="128"/>
        <item x="21"/>
        <item x="46"/>
        <item x="52"/>
        <item x="58"/>
        <item x="70"/>
        <item x="76"/>
        <item x="98"/>
        <item x="6"/>
        <item x="89"/>
        <item x="113"/>
        <item x="120"/>
        <item x="0"/>
        <item x="3"/>
        <item x="7"/>
        <item x="11"/>
        <item x="14"/>
        <item x="22"/>
        <item x="29"/>
        <item x="37"/>
        <item x="47"/>
        <item x="53"/>
        <item x="59"/>
        <item x="64"/>
        <item x="71"/>
        <item x="77"/>
        <item x="83"/>
        <item x="102"/>
        <item x="107"/>
        <item x="114"/>
        <item x="15"/>
        <item x="23"/>
        <item x="30"/>
        <item x="48"/>
        <item x="54"/>
        <item x="60"/>
        <item x="65"/>
        <item x="72"/>
        <item x="78"/>
        <item x="84"/>
        <item x="90"/>
        <item x="38"/>
        <item x="103"/>
        <item x="108"/>
        <item x="115"/>
        <item x="127"/>
        <item x="94"/>
        <item x="95"/>
        <item x="99"/>
        <item x="85"/>
        <item x="16"/>
        <item x="24"/>
        <item x="31"/>
        <item x="49"/>
        <item x="55"/>
        <item x="61"/>
        <item x="73"/>
        <item x="79"/>
        <item x="86"/>
        <item x="66"/>
        <item x="39"/>
        <item x="96"/>
        <item x="80"/>
        <item x="97"/>
        <item x="1"/>
        <item x="4"/>
        <item x="8"/>
        <item x="12"/>
        <item x="17"/>
        <item x="25"/>
        <item x="32"/>
        <item x="40"/>
        <item x="50"/>
        <item x="56"/>
        <item x="62"/>
        <item x="67"/>
        <item x="74"/>
        <item x="81"/>
        <item x="87"/>
        <item x="91"/>
        <item x="92"/>
        <item x="104"/>
        <item x="109"/>
        <item x="116"/>
        <item x="41"/>
        <item x="110"/>
        <item x="2"/>
        <item x="5"/>
        <item x="9"/>
        <item x="13"/>
        <item x="18"/>
        <item x="26"/>
        <item x="33"/>
        <item x="42"/>
        <item x="51"/>
        <item x="57"/>
        <item x="63"/>
        <item x="68"/>
        <item x="75"/>
        <item x="82"/>
        <item x="88"/>
        <item x="93"/>
        <item x="105"/>
        <item x="111"/>
        <item x="117"/>
        <item x="100"/>
        <item x="101"/>
        <item x="121"/>
        <item x="129"/>
        <item x="130"/>
        <item x="118"/>
        <item x="19"/>
        <item x="27"/>
        <item x="34"/>
        <item x="43"/>
        <item x="106"/>
        <item x="10"/>
        <item x="44"/>
        <item x="119"/>
        <item x="20"/>
        <item x="28"/>
        <item x="35"/>
        <item x="69"/>
        <item x="36"/>
        <item x="45"/>
        <item x="131"/>
        <item t="default"/>
      </items>
    </pivotField>
    <pivotField showAll="0"/>
    <pivotField showAll="0"/>
    <pivotField axis="axisRow" showAll="0">
      <items count="9">
        <item x="7"/>
        <item x="5"/>
        <item x="4"/>
        <item h="1" x="0"/>
        <item x="2"/>
        <item x="3"/>
        <item x="1"/>
        <item h="1" x="6"/>
        <item t="default"/>
      </items>
    </pivotField>
    <pivotField dataField="1" showAll="0"/>
    <pivotField dataField="1" showAll="0"/>
  </pivotFields>
  <rowFields count="4">
    <field x="1"/>
    <field x="0"/>
    <field x="4"/>
    <field x="7"/>
  </rowFields>
  <rowItems count="21">
    <i>
      <x/>
    </i>
    <i r="1">
      <x v="1"/>
    </i>
    <i r="1">
      <x v="2"/>
    </i>
    <i r="1">
      <x v="3"/>
    </i>
    <i r="1">
      <x v="5"/>
    </i>
    <i r="1">
      <x v="6"/>
    </i>
    <i r="1">
      <x v="9"/>
    </i>
    <i r="1">
      <x v="11"/>
    </i>
    <i r="1">
      <x v="13"/>
    </i>
    <i r="1">
      <x v="14"/>
    </i>
    <i r="1">
      <x v="16"/>
    </i>
    <i r="1">
      <x v="17"/>
    </i>
    <i r="1">
      <x v="18"/>
    </i>
    <i r="1">
      <x v="19"/>
    </i>
    <i r="1">
      <x v="20"/>
    </i>
    <i r="1">
      <x v="22"/>
    </i>
    <i r="1">
      <x v="23"/>
    </i>
    <i r="1">
      <x v="24"/>
    </i>
    <i r="1">
      <x v="25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7" baseItem="4" numFmtId="3"/>
    <dataField name="Soma de Produção Gratuidade" fld="9" baseField="7" baseItem="4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F63B5A-2B92-48D6-A374-B208835625F2}" name="Tabela dinâmica10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H3:AJ12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h="1" x="2"/>
        <item h="1" x="0"/>
        <item x="3"/>
        <item h="1" x="1"/>
        <item h="1" x="5"/>
        <item t="default"/>
      </items>
    </pivotField>
    <pivotField showAll="0"/>
    <pivotField showAll="0"/>
    <pivotField axis="axisRow" showAll="0">
      <items count="133">
        <item h="1" x="112"/>
        <item h="1" x="124"/>
        <item h="1" x="123"/>
        <item h="1" x="126"/>
        <item h="1" x="122"/>
        <item h="1" x="125"/>
        <item h="1" x="128"/>
        <item h="1" x="21"/>
        <item h="1" x="46"/>
        <item h="1" x="52"/>
        <item h="1" x="58"/>
        <item h="1" x="70"/>
        <item h="1" x="76"/>
        <item h="1" x="98"/>
        <item h="1" x="6"/>
        <item h="1" x="89"/>
        <item h="1" x="113"/>
        <item h="1" x="120"/>
        <item h="1" x="0"/>
        <item h="1" x="3"/>
        <item h="1" x="7"/>
        <item h="1" x="11"/>
        <item h="1" x="14"/>
        <item h="1" x="22"/>
        <item h="1" x="29"/>
        <item h="1" x="37"/>
        <item h="1" x="47"/>
        <item h="1" x="53"/>
        <item h="1" x="59"/>
        <item h="1" x="64"/>
        <item h="1" x="71"/>
        <item h="1" x="77"/>
        <item h="1" x="83"/>
        <item h="1" x="102"/>
        <item h="1" x="107"/>
        <item h="1" x="114"/>
        <item h="1" x="15"/>
        <item h="1" x="23"/>
        <item h="1" x="30"/>
        <item h="1" x="48"/>
        <item h="1" x="54"/>
        <item h="1" x="60"/>
        <item h="1" x="65"/>
        <item h="1" x="72"/>
        <item h="1" x="78"/>
        <item h="1" x="84"/>
        <item h="1" x="90"/>
        <item h="1" x="38"/>
        <item h="1" x="103"/>
        <item h="1" x="108"/>
        <item h="1" x="115"/>
        <item h="1" x="127"/>
        <item h="1" x="94"/>
        <item h="1" x="95"/>
        <item h="1" x="99"/>
        <item h="1" x="85"/>
        <item h="1" x="16"/>
        <item h="1" x="24"/>
        <item h="1" x="31"/>
        <item h="1" x="49"/>
        <item h="1" x="55"/>
        <item h="1" x="61"/>
        <item h="1" x="73"/>
        <item h="1" x="79"/>
        <item h="1" x="86"/>
        <item h="1" x="66"/>
        <item h="1" x="39"/>
        <item h="1" x="96"/>
        <item h="1" x="80"/>
        <item h="1" x="97"/>
        <item h="1" x="1"/>
        <item h="1" x="4"/>
        <item h="1" x="8"/>
        <item h="1" x="12"/>
        <item h="1" x="17"/>
        <item h="1" x="25"/>
        <item h="1" x="32"/>
        <item h="1" x="40"/>
        <item h="1" x="50"/>
        <item h="1" x="56"/>
        <item h="1" x="62"/>
        <item h="1" x="67"/>
        <item h="1" x="74"/>
        <item h="1" x="81"/>
        <item h="1" x="87"/>
        <item h="1" x="91"/>
        <item h="1" x="92"/>
        <item h="1" x="104"/>
        <item h="1" x="109"/>
        <item h="1" x="116"/>
        <item h="1" x="41"/>
        <item h="1" x="110"/>
        <item h="1" x="2"/>
        <item h="1" x="5"/>
        <item h="1" x="9"/>
        <item h="1" x="13"/>
        <item h="1" x="18"/>
        <item h="1" x="26"/>
        <item h="1" x="33"/>
        <item h="1" x="42"/>
        <item h="1" x="51"/>
        <item h="1" x="57"/>
        <item h="1" x="63"/>
        <item h="1" x="68"/>
        <item h="1" x="75"/>
        <item h="1" x="82"/>
        <item h="1" x="88"/>
        <item x="93"/>
        <item h="1" x="105"/>
        <item h="1" x="111"/>
        <item h="1" x="117"/>
        <item h="1" x="100"/>
        <item h="1" x="101"/>
        <item h="1" x="121"/>
        <item h="1" x="129"/>
        <item h="1" x="130"/>
        <item h="1" x="118"/>
        <item h="1" x="19"/>
        <item h="1" x="27"/>
        <item h="1" x="34"/>
        <item h="1" x="43"/>
        <item h="1" x="106"/>
        <item h="1" x="10"/>
        <item h="1" x="44"/>
        <item h="1" x="119"/>
        <item h="1" x="20"/>
        <item h="1" x="28"/>
        <item h="1" x="35"/>
        <item h="1" x="69"/>
        <item h="1" x="36"/>
        <item h="1" x="45"/>
        <item h="1" x="131"/>
        <item t="default"/>
      </items>
    </pivotField>
    <pivotField showAll="0"/>
    <pivotField showAll="0"/>
    <pivotField axis="axisRow" showAll="0">
      <items count="9">
        <item x="7"/>
        <item x="5"/>
        <item x="4"/>
        <item h="1" x="0"/>
        <item x="2"/>
        <item x="3"/>
        <item x="1"/>
        <item h="1" x="6"/>
        <item t="default"/>
      </items>
    </pivotField>
    <pivotField dataField="1" showAll="0"/>
    <pivotField dataField="1" showAll="0"/>
  </pivotFields>
  <rowFields count="4">
    <field x="1"/>
    <field x="0"/>
    <field x="4"/>
    <field x="7"/>
  </rowFields>
  <rowItems count="9">
    <i>
      <x v="3"/>
    </i>
    <i r="1">
      <x v="1"/>
    </i>
    <i r="1">
      <x v="2"/>
    </i>
    <i r="1">
      <x v="13"/>
    </i>
    <i r="1">
      <x v="14"/>
    </i>
    <i r="1">
      <x v="19"/>
    </i>
    <i r="1">
      <x v="24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7" baseItem="4" numFmtId="3"/>
    <dataField name="Soma de Produção Gratuidade" fld="9" baseField="7" baseItem="4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5ABD434-F03D-46A3-A315-3C3691A9897C}" name="Tabela dinâmica2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D3:F33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h="1" x="2"/>
        <item x="0"/>
        <item h="1" x="3"/>
        <item h="1" x="1"/>
        <item h="1" x="5"/>
        <item t="default"/>
      </items>
    </pivotField>
    <pivotField showAll="0"/>
    <pivotField showAll="0"/>
    <pivotField axis="axisRow" showAll="0">
      <items count="133">
        <item h="1" x="112"/>
        <item x="124"/>
        <item x="123"/>
        <item x="126"/>
        <item x="122"/>
        <item x="125"/>
        <item x="128"/>
        <item h="1" x="21"/>
        <item h="1" x="46"/>
        <item h="1" x="52"/>
        <item h="1" x="58"/>
        <item h="1" x="70"/>
        <item h="1" x="76"/>
        <item h="1" x="98"/>
        <item x="6"/>
        <item h="1" x="89"/>
        <item h="1" x="113"/>
        <item x="120"/>
        <item x="0"/>
        <item x="3"/>
        <item x="7"/>
        <item x="11"/>
        <item x="14"/>
        <item x="22"/>
        <item x="29"/>
        <item h="1" x="37"/>
        <item h="1" x="47"/>
        <item h="1" x="53"/>
        <item h="1" x="59"/>
        <item h="1" x="64"/>
        <item h="1" x="71"/>
        <item h="1" x="77"/>
        <item h="1" x="83"/>
        <item h="1" x="102"/>
        <item h="1" x="107"/>
        <item h="1" x="114"/>
        <item h="1" x="15"/>
        <item h="1" x="23"/>
        <item h="1" x="30"/>
        <item h="1" x="48"/>
        <item h="1" x="54"/>
        <item h="1" x="60"/>
        <item h="1" x="65"/>
        <item h="1" x="72"/>
        <item h="1" x="78"/>
        <item h="1" x="84"/>
        <item h="1" x="90"/>
        <item h="1" x="38"/>
        <item h="1" x="103"/>
        <item h="1" x="108"/>
        <item h="1" x="115"/>
        <item x="127"/>
        <item h="1" x="94"/>
        <item h="1" x="95"/>
        <item h="1" x="99"/>
        <item h="1" x="85"/>
        <item h="1" x="16"/>
        <item h="1" x="24"/>
        <item h="1" x="31"/>
        <item h="1" x="49"/>
        <item h="1" x="55"/>
        <item h="1" x="61"/>
        <item h="1" x="73"/>
        <item h="1" x="79"/>
        <item h="1" x="86"/>
        <item h="1" x="66"/>
        <item h="1" x="39"/>
        <item h="1" x="96"/>
        <item h="1" x="80"/>
        <item h="1" x="97"/>
        <item x="1"/>
        <item x="4"/>
        <item x="8"/>
        <item x="12"/>
        <item x="17"/>
        <item x="25"/>
        <item x="32"/>
        <item h="1" x="40"/>
        <item h="1" x="50"/>
        <item h="1" x="56"/>
        <item h="1" x="62"/>
        <item h="1" x="67"/>
        <item h="1" x="74"/>
        <item h="1" x="81"/>
        <item h="1" x="87"/>
        <item h="1" x="91"/>
        <item h="1" x="92"/>
        <item h="1" x="104"/>
        <item h="1" x="109"/>
        <item h="1" x="116"/>
        <item h="1" x="41"/>
        <item h="1" x="110"/>
        <item h="1" x="2"/>
        <item h="1" x="5"/>
        <item h="1" x="9"/>
        <item h="1" x="13"/>
        <item h="1" x="18"/>
        <item h="1" x="26"/>
        <item h="1" x="33"/>
        <item h="1" x="42"/>
        <item h="1" x="51"/>
        <item h="1" x="57"/>
        <item h="1" x="63"/>
        <item h="1" x="68"/>
        <item h="1" x="75"/>
        <item h="1" x="82"/>
        <item h="1" x="88"/>
        <item h="1" x="93"/>
        <item h="1" x="105"/>
        <item h="1" x="111"/>
        <item h="1" x="117"/>
        <item h="1" x="100"/>
        <item h="1" x="101"/>
        <item x="121"/>
        <item h="1" x="129"/>
        <item h="1" x="130"/>
        <item h="1" x="118"/>
        <item h="1" x="19"/>
        <item h="1" x="27"/>
        <item h="1" x="34"/>
        <item h="1" x="43"/>
        <item h="1" x="106"/>
        <item x="10"/>
        <item h="1" x="44"/>
        <item h="1" x="119"/>
        <item h="1" x="20"/>
        <item h="1" x="28"/>
        <item h="1" x="35"/>
        <item h="1" x="69"/>
        <item h="1" x="36"/>
        <item h="1" x="45"/>
        <item h="1" x="131"/>
        <item t="default"/>
      </items>
    </pivotField>
    <pivotField dataField="1" showAll="0"/>
    <pivotField dataField="1" showAll="0"/>
    <pivotField showAll="0"/>
    <pivotField showAll="0"/>
    <pivotField showAll="0"/>
  </pivotFields>
  <rowFields count="3">
    <field x="1"/>
    <field x="0"/>
    <field x="4"/>
  </rowFields>
  <rowItems count="30">
    <i>
      <x v="2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Inscrições " fld="5" baseField="1" baseItem="0" numFmtId="3"/>
    <dataField name="Soma de Incrições Gratuidade" fld="6" baseField="1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0A94040-3D03-43FA-B05D-6233C4D47823}" name="Tabela dinâmica7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O3:Q20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h="1" x="2"/>
        <item h="1" x="0"/>
        <item h="1" x="3"/>
        <item x="1"/>
        <item h="1" x="5"/>
        <item t="default"/>
      </items>
    </pivotField>
    <pivotField axis="axisRow" showAll="0">
      <items count="22">
        <item sd="0" x="4"/>
        <item sd="0" x="5"/>
        <item sd="0" x="8"/>
        <item sd="0" x="9"/>
        <item sd="0" x="1"/>
        <item sd="0" x="13"/>
        <item sd="0" x="10"/>
        <item sd="0" x="0"/>
        <item sd="0" x="18"/>
        <item sd="0" x="2"/>
        <item sd="0" x="3"/>
        <item sd="0" x="16"/>
        <item sd="0" x="17"/>
        <item sd="0" x="19"/>
        <item sd="0" x="7"/>
        <item sd="0" x="6"/>
        <item sd="0" x="11"/>
        <item sd="0" x="14"/>
        <item sd="0" x="15"/>
        <item sd="0" x="12"/>
        <item sd="0" x="20"/>
        <item t="default" sd="0"/>
      </items>
    </pivotField>
    <pivotField showAll="0"/>
    <pivotField axis="axisRow" showAll="0">
      <items count="133">
        <item h="1" x="112"/>
        <item h="1" x="124"/>
        <item h="1" x="123"/>
        <item h="1" x="126"/>
        <item h="1" x="122"/>
        <item h="1" x="125"/>
        <item h="1" x="128"/>
        <item h="1" x="21"/>
        <item h="1" x="46"/>
        <item h="1" x="52"/>
        <item h="1" x="58"/>
        <item h="1" x="70"/>
        <item h="1" x="76"/>
        <item h="1" x="98"/>
        <item h="1" x="6"/>
        <item h="1" x="89"/>
        <item h="1" x="113"/>
        <item h="1" x="120"/>
        <item h="1" x="0"/>
        <item h="1" x="3"/>
        <item h="1" x="7"/>
        <item h="1" x="11"/>
        <item h="1" x="14"/>
        <item h="1" x="22"/>
        <item h="1" x="29"/>
        <item x="37"/>
        <item h="1" x="47"/>
        <item h="1" x="53"/>
        <item h="1" x="59"/>
        <item h="1" x="64"/>
        <item h="1" x="71"/>
        <item h="1" x="77"/>
        <item h="1" x="83"/>
        <item h="1" x="102"/>
        <item h="1" x="107"/>
        <item h="1" x="114"/>
        <item h="1" x="15"/>
        <item h="1" x="23"/>
        <item h="1" x="30"/>
        <item h="1" x="48"/>
        <item h="1" x="54"/>
        <item h="1" x="60"/>
        <item h="1" x="65"/>
        <item h="1" x="72"/>
        <item h="1" x="78"/>
        <item h="1" x="84"/>
        <item h="1" x="90"/>
        <item x="38"/>
        <item h="1" x="103"/>
        <item h="1" x="108"/>
        <item h="1" x="115"/>
        <item h="1" x="127"/>
        <item h="1" x="94"/>
        <item h="1" x="95"/>
        <item h="1" x="99"/>
        <item h="1" x="85"/>
        <item h="1" x="16"/>
        <item h="1" x="24"/>
        <item h="1" x="31"/>
        <item h="1" x="49"/>
        <item h="1" x="55"/>
        <item h="1" x="61"/>
        <item h="1" x="73"/>
        <item h="1" x="79"/>
        <item h="1" x="86"/>
        <item h="1" x="66"/>
        <item h="1" x="39"/>
        <item h="1" x="96"/>
        <item h="1" x="80"/>
        <item h="1" x="97"/>
        <item h="1" x="1"/>
        <item h="1" x="4"/>
        <item h="1" x="8"/>
        <item h="1" x="12"/>
        <item h="1" x="17"/>
        <item h="1" x="25"/>
        <item h="1" x="32"/>
        <item x="40"/>
        <item h="1" x="50"/>
        <item h="1" x="56"/>
        <item h="1" x="62"/>
        <item h="1" x="67"/>
        <item h="1" x="74"/>
        <item h="1" x="81"/>
        <item h="1" x="87"/>
        <item h="1" x="91"/>
        <item h="1" x="92"/>
        <item h="1" x="104"/>
        <item h="1" x="109"/>
        <item h="1" x="116"/>
        <item h="1" x="41"/>
        <item h="1" x="110"/>
        <item h="1" x="2"/>
        <item h="1" x="5"/>
        <item h="1" x="9"/>
        <item h="1" x="13"/>
        <item h="1" x="18"/>
        <item h="1" x="26"/>
        <item h="1" x="33"/>
        <item h="1" x="42"/>
        <item h="1" x="51"/>
        <item h="1" x="57"/>
        <item h="1" x="63"/>
        <item h="1" x="68"/>
        <item h="1" x="75"/>
        <item h="1" x="82"/>
        <item h="1" x="88"/>
        <item h="1" x="93"/>
        <item h="1" x="105"/>
        <item h="1" x="111"/>
        <item h="1" x="117"/>
        <item h="1" x="100"/>
        <item h="1" x="101"/>
        <item h="1" x="121"/>
        <item h="1" x="129"/>
        <item h="1" x="130"/>
        <item h="1" x="118"/>
        <item h="1" x="19"/>
        <item h="1" x="27"/>
        <item h="1" x="34"/>
        <item h="1" x="43"/>
        <item h="1" x="106"/>
        <item h="1" x="10"/>
        <item h="1" x="44"/>
        <item h="1" x="119"/>
        <item h="1" x="20"/>
        <item h="1" x="28"/>
        <item h="1" x="35"/>
        <item h="1" x="69"/>
        <item h="1" x="36"/>
        <item h="1" x="45"/>
        <item h="1" x="131"/>
        <item t="default"/>
      </items>
    </pivotField>
    <pivotField dataField="1" showAll="0"/>
    <pivotField dataField="1" showAll="0"/>
    <pivotField showAll="0"/>
    <pivotField showAll="0"/>
    <pivotField showAll="0"/>
  </pivotFields>
  <rowFields count="4">
    <field x="1"/>
    <field x="0"/>
    <field x="2"/>
    <field x="4"/>
  </rowFields>
  <rowItems count="17">
    <i>
      <x v="4"/>
    </i>
    <i r="1">
      <x v="1"/>
    </i>
    <i r="1">
      <x v="2"/>
    </i>
    <i r="1">
      <x v="3"/>
    </i>
    <i r="1">
      <x v="4"/>
    </i>
    <i r="1">
      <x v="5"/>
    </i>
    <i r="1">
      <x v="6"/>
    </i>
    <i r="1">
      <x v="9"/>
    </i>
    <i r="1">
      <x v="10"/>
    </i>
    <i r="1">
      <x v="13"/>
    </i>
    <i r="1">
      <x v="14"/>
    </i>
    <i r="1">
      <x v="16"/>
    </i>
    <i r="1">
      <x v="17"/>
    </i>
    <i r="1">
      <x v="19"/>
    </i>
    <i r="1">
      <x v="24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Inscrições " fld="5" baseField="1" baseItem="0" numFmtId="3"/>
    <dataField name="Soma de Incrições Gratuidade" fld="6" baseField="1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C7DD033-749B-456E-8C82-CEBAC2643435}" name="Tabela dinâmica6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L3:N22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h="1" x="2"/>
        <item h="1" x="0"/>
        <item h="1" x="3"/>
        <item x="1"/>
        <item h="1" x="5"/>
        <item t="default"/>
      </items>
    </pivotField>
    <pivotField axis="axisRow" showAll="0">
      <items count="22">
        <item x="4"/>
        <item x="5"/>
        <item x="8"/>
        <item x="9"/>
        <item x="1"/>
        <item x="13"/>
        <item x="10"/>
        <item x="0"/>
        <item x="18"/>
        <item x="2"/>
        <item x="3"/>
        <item x="16"/>
        <item x="17"/>
        <item x="19"/>
        <item x="7"/>
        <item x="6"/>
        <item x="11"/>
        <item x="14"/>
        <item x="15"/>
        <item x="12"/>
        <item x="20"/>
        <item t="default"/>
      </items>
    </pivotField>
    <pivotField showAll="0"/>
    <pivotField axis="axisRow" showAll="0">
      <items count="133">
        <item x="112"/>
        <item x="124"/>
        <item x="123"/>
        <item x="126"/>
        <item x="122"/>
        <item x="125"/>
        <item x="128"/>
        <item x="21"/>
        <item x="46"/>
        <item x="52"/>
        <item x="58"/>
        <item x="70"/>
        <item x="76"/>
        <item x="98"/>
        <item x="6"/>
        <item x="89"/>
        <item x="113"/>
        <item x="120"/>
        <item x="0"/>
        <item x="3"/>
        <item x="7"/>
        <item x="11"/>
        <item x="14"/>
        <item x="22"/>
        <item x="29"/>
        <item x="37"/>
        <item x="47"/>
        <item x="53"/>
        <item x="59"/>
        <item x="64"/>
        <item x="71"/>
        <item x="77"/>
        <item x="83"/>
        <item x="102"/>
        <item x="107"/>
        <item x="114"/>
        <item x="15"/>
        <item x="23"/>
        <item x="30"/>
        <item x="48"/>
        <item x="54"/>
        <item x="60"/>
        <item x="65"/>
        <item x="72"/>
        <item x="78"/>
        <item x="84"/>
        <item x="90"/>
        <item h="1" x="38"/>
        <item x="103"/>
        <item x="108"/>
        <item x="115"/>
        <item x="127"/>
        <item x="94"/>
        <item x="95"/>
        <item x="99"/>
        <item x="85"/>
        <item x="16"/>
        <item x="24"/>
        <item x="31"/>
        <item x="49"/>
        <item x="55"/>
        <item x="61"/>
        <item x="73"/>
        <item x="79"/>
        <item x="86"/>
        <item x="66"/>
        <item x="39"/>
        <item x="96"/>
        <item x="80"/>
        <item x="97"/>
        <item x="1"/>
        <item x="4"/>
        <item x="8"/>
        <item x="12"/>
        <item x="17"/>
        <item x="25"/>
        <item x="32"/>
        <item x="40"/>
        <item x="50"/>
        <item x="56"/>
        <item x="62"/>
        <item x="67"/>
        <item x="74"/>
        <item x="81"/>
        <item x="87"/>
        <item x="91"/>
        <item x="92"/>
        <item x="104"/>
        <item x="109"/>
        <item x="116"/>
        <item x="41"/>
        <item x="110"/>
        <item x="2"/>
        <item x="5"/>
        <item x="9"/>
        <item x="13"/>
        <item x="18"/>
        <item x="26"/>
        <item x="33"/>
        <item x="42"/>
        <item x="51"/>
        <item x="57"/>
        <item x="63"/>
        <item x="68"/>
        <item x="75"/>
        <item x="82"/>
        <item x="88"/>
        <item x="93"/>
        <item x="105"/>
        <item x="111"/>
        <item x="117"/>
        <item x="100"/>
        <item x="101"/>
        <item x="121"/>
        <item x="129"/>
        <item x="130"/>
        <item x="118"/>
        <item x="19"/>
        <item x="27"/>
        <item x="34"/>
        <item x="43"/>
        <item x="106"/>
        <item x="10"/>
        <item x="44"/>
        <item x="119"/>
        <item x="20"/>
        <item x="28"/>
        <item x="35"/>
        <item x="69"/>
        <item x="36"/>
        <item x="45"/>
        <item x="131"/>
        <item t="default"/>
      </items>
    </pivotField>
    <pivotField showAll="0"/>
    <pivotField showAll="0"/>
    <pivotField axis="axisRow" showAll="0">
      <items count="9">
        <item x="7"/>
        <item x="5"/>
        <item x="4"/>
        <item h="1" x="0"/>
        <item x="2"/>
        <item x="3"/>
        <item x="1"/>
        <item h="1" x="6"/>
        <item t="default"/>
      </items>
    </pivotField>
    <pivotField dataField="1" showAll="0"/>
    <pivotField dataField="1" showAll="0"/>
  </pivotFields>
  <rowFields count="5">
    <field x="1"/>
    <field x="0"/>
    <field x="2"/>
    <field x="4"/>
    <field x="7"/>
  </rowFields>
  <rowItems count="19">
    <i>
      <x v="4"/>
    </i>
    <i r="1">
      <x v="1"/>
    </i>
    <i r="1">
      <x v="2"/>
    </i>
    <i r="1">
      <x v="3"/>
    </i>
    <i r="1">
      <x v="5"/>
    </i>
    <i r="1">
      <x v="6"/>
    </i>
    <i r="1">
      <x v="9"/>
    </i>
    <i r="1">
      <x v="10"/>
    </i>
    <i r="1">
      <x v="11"/>
    </i>
    <i r="1">
      <x v="13"/>
    </i>
    <i r="1">
      <x v="14"/>
    </i>
    <i r="1">
      <x v="16"/>
    </i>
    <i r="1">
      <x v="17"/>
    </i>
    <i r="1">
      <x v="19"/>
    </i>
    <i r="1">
      <x v="22"/>
    </i>
    <i r="1">
      <x v="23"/>
    </i>
    <i r="1">
      <x v="24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7" baseItem="4" numFmtId="3"/>
    <dataField name="Soma de Produção Gratuidade" fld="9" baseField="7" baseItem="4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7BA4239-7F02-4B5D-8508-46C89EDE85DD}" name="Tabela dinâmica29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6" indent="0" outline="1" outlineData="1" multipleFieldFilters="0" rowHeaderCaption="Inscritos / Produção">
  <location ref="AS53:AW59" firstHeaderRow="0" firstDataRow="1" firstDataCol="1"/>
  <pivotFields count="10">
    <pivotField axis="axisRow" showAll="0" sortType="ascending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h="1" sd="0" x="28"/>
        <item t="default" sd="0"/>
      </items>
    </pivotField>
    <pivotField axis="axisRow" showAll="0">
      <items count="7">
        <item sd="0" x="4"/>
        <item sd="0" x="2"/>
        <item sd="0" x="0"/>
        <item sd="0" x="3"/>
        <item sd="0" x="1"/>
        <item sd="0" x="5"/>
        <item t="default" sd="0"/>
      </items>
    </pivotField>
    <pivotField axis="axisRow" showAll="0">
      <items count="22">
        <item sd="0" x="4"/>
        <item sd="0" x="5"/>
        <item sd="0" x="8"/>
        <item sd="0" x="9"/>
        <item sd="0" x="1"/>
        <item sd="0" x="13"/>
        <item sd="0" x="10"/>
        <item sd="0" x="0"/>
        <item sd="0" x="18"/>
        <item sd="0" x="3"/>
        <item sd="0" x="16"/>
        <item sd="0" x="17"/>
        <item sd="0" x="19"/>
        <item sd="0" x="7"/>
        <item sd="0" x="6"/>
        <item sd="0" x="11"/>
        <item sd="0" x="14"/>
        <item sd="0" x="15"/>
        <item sd="0" x="12"/>
        <item sd="0" x="2"/>
        <item sd="0" x="20"/>
        <item t="default" sd="0"/>
      </items>
    </pivotField>
    <pivotField axis="axisRow" showAll="0">
      <items count="17">
        <item sd="0" x="0"/>
        <item sd="0" x="2"/>
        <item sd="0" x="4"/>
        <item sd="0" x="7"/>
        <item sd="0" x="1"/>
        <item sd="0" x="8"/>
        <item sd="0" x="14"/>
        <item sd="0" x="3"/>
        <item sd="0" x="9"/>
        <item sd="0" x="12"/>
        <item sd="0" x="10"/>
        <item sd="0" x="5"/>
        <item sd="0" x="6"/>
        <item sd="0" x="13"/>
        <item sd="0" x="11"/>
        <item sd="0" x="15"/>
        <item t="default" sd="0"/>
      </items>
    </pivotField>
    <pivotField axis="axisRow" showAll="0">
      <items count="133">
        <item x="124"/>
        <item x="123"/>
        <item x="126"/>
        <item x="122"/>
        <item x="125"/>
        <item x="128"/>
        <item x="46"/>
        <item x="52"/>
        <item x="58"/>
        <item x="70"/>
        <item x="76"/>
        <item x="89"/>
        <item x="120"/>
        <item x="0"/>
        <item x="3"/>
        <item x="7"/>
        <item x="11"/>
        <item x="53"/>
        <item x="71"/>
        <item x="83"/>
        <item x="102"/>
        <item x="78"/>
        <item x="84"/>
        <item x="90"/>
        <item x="115"/>
        <item x="127"/>
        <item x="94"/>
        <item x="95"/>
        <item x="99"/>
        <item x="85"/>
        <item x="16"/>
        <item x="66"/>
        <item x="96"/>
        <item x="97"/>
        <item x="17"/>
        <item x="56"/>
        <item x="81"/>
        <item x="116"/>
        <item x="41"/>
        <item x="9"/>
        <item x="18"/>
        <item x="42"/>
        <item x="82"/>
        <item x="117"/>
        <item x="100"/>
        <item x="121"/>
        <item x="118"/>
        <item x="10"/>
        <item x="38"/>
        <item x="40"/>
        <item x="43"/>
        <item x="45"/>
        <item x="47"/>
        <item x="48"/>
        <item x="50"/>
        <item x="54"/>
        <item x="57"/>
        <item x="59"/>
        <item x="60"/>
        <item x="62"/>
        <item x="64"/>
        <item x="67"/>
        <item x="68"/>
        <item x="69"/>
        <item x="74"/>
        <item x="77"/>
        <item x="80"/>
        <item x="91"/>
        <item x="24"/>
        <item x="26"/>
        <item x="65"/>
        <item x="72"/>
        <item x="88"/>
        <item x="103"/>
        <item x="104"/>
        <item x="105"/>
        <item x="106"/>
        <item x="1"/>
        <item x="2"/>
        <item x="4"/>
        <item x="8"/>
        <item x="12"/>
        <item x="14"/>
        <item x="20"/>
        <item x="32"/>
        <item x="33"/>
        <item x="35"/>
        <item x="36"/>
        <item x="39"/>
        <item x="75"/>
        <item x="87"/>
        <item x="114"/>
        <item x="15"/>
        <item x="19"/>
        <item x="51"/>
        <item x="63"/>
        <item x="37"/>
        <item x="5"/>
        <item x="34"/>
        <item x="44"/>
        <item x="73"/>
        <item x="86"/>
        <item x="101"/>
        <item x="112"/>
        <item x="113"/>
        <item x="119"/>
        <item x="13"/>
        <item x="55"/>
        <item x="61"/>
        <item x="31"/>
        <item x="79"/>
        <item x="21"/>
        <item x="22"/>
        <item x="25"/>
        <item x="27"/>
        <item x="28"/>
        <item x="29"/>
        <item x="30"/>
        <item x="6"/>
        <item x="23"/>
        <item x="129"/>
        <item x="130"/>
        <item x="107"/>
        <item x="109"/>
        <item x="111"/>
        <item x="98"/>
        <item x="110"/>
        <item x="92"/>
        <item x="108"/>
        <item x="93"/>
        <item x="131"/>
        <item x="49"/>
        <item t="default"/>
      </items>
    </pivotField>
    <pivotField dataField="1" showAll="0"/>
    <pivotField dataField="1" showAll="0"/>
    <pivotField showAll="0"/>
    <pivotField dataField="1" showAll="0"/>
    <pivotField dataField="1" showAll="0"/>
  </pivotFields>
  <rowFields count="5">
    <field x="1"/>
    <field x="0"/>
    <field x="2"/>
    <field x="3"/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Inscrições PCG Total" fld="5" baseField="1" baseItem="2" numFmtId="3"/>
    <dataField name="Produção PCG Total" fld="8" baseField="1" baseItem="2" numFmtId="3"/>
    <dataField name=" Incrições Gratuidade" fld="6" baseField="0" baseItem="0" numFmtId="3"/>
    <dataField name=" Produção Gratuidade" fld="9" baseField="4" baseItem="14" numFmtId="3"/>
  </dataFields>
  <pivotTableStyleInfo name="PivotStyleLight1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B34326-F485-49D4-8C14-BD1B7EE633AD}" name="Tabela dinâmica28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S30:AU48" firstHeaderRow="0" firstDataRow="1" firstDataCol="1"/>
  <pivotFields count="10">
    <pivotField showAll="0"/>
    <pivotField axis="axisRow" showAll="0">
      <items count="7">
        <item x="4"/>
        <item x="2"/>
        <item x="0"/>
        <item x="3"/>
        <item x="1"/>
        <item h="1" x="5"/>
        <item t="default"/>
      </items>
    </pivotField>
    <pivotField showAll="0"/>
    <pivotField showAll="0"/>
    <pivotField showAll="0"/>
    <pivotField showAll="0"/>
    <pivotField showAll="0"/>
    <pivotField axis="axisRow" showAll="0">
      <items count="9">
        <item x="7"/>
        <item x="5"/>
        <item x="4"/>
        <item h="1" x="0"/>
        <item x="2"/>
        <item x="3"/>
        <item x="1"/>
        <item h="1" x="6"/>
        <item t="default"/>
      </items>
    </pivotField>
    <pivotField dataField="1" showAll="0"/>
    <pivotField dataField="1" showAll="0"/>
  </pivotFields>
  <rowFields count="2">
    <field x="1"/>
    <field x="7"/>
  </rowFields>
  <rowItems count="18">
    <i>
      <x/>
    </i>
    <i r="1">
      <x v="4"/>
    </i>
    <i r="1">
      <x v="6"/>
    </i>
    <i>
      <x v="1"/>
    </i>
    <i r="1">
      <x v="2"/>
    </i>
    <i r="1">
      <x v="4"/>
    </i>
    <i r="1">
      <x v="5"/>
    </i>
    <i r="1">
      <x v="6"/>
    </i>
    <i>
      <x v="2"/>
    </i>
    <i r="1">
      <x v="1"/>
    </i>
    <i r="1">
      <x v="4"/>
    </i>
    <i r="1">
      <x v="6"/>
    </i>
    <i>
      <x v="3"/>
    </i>
    <i r="1">
      <x v="6"/>
    </i>
    <i>
      <x v="4"/>
    </i>
    <i r="1">
      <x v="4"/>
    </i>
    <i r="1">
      <x v="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0" baseItem="0"/>
    <dataField name="Soma de Produção Gratuidade" fld="9" baseField="0" baseItem="0"/>
  </dataFields>
  <formats count="2">
    <format dxfId="13">
      <pivotArea outline="0" collapsedLevelsAreSubtotals="1" fieldPosition="0"/>
    </format>
    <format dxfId="1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6F4C01C-EC06-4C15-A660-6AFFE237B037}" name="Tabela dinâmica30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S62:AU73" firstHeaderRow="0" firstDataRow="1" firstDataCol="1"/>
  <pivotFields count="10">
    <pivotField showAll="0"/>
    <pivotField axis="axisRow" showAll="0">
      <items count="7">
        <item x="4"/>
        <item x="2"/>
        <item x="0"/>
        <item x="3"/>
        <item x="1"/>
        <item h="1" x="5"/>
        <item t="default"/>
      </items>
    </pivotField>
    <pivotField showAll="0"/>
    <pivotField showAll="0"/>
    <pivotField showAll="0"/>
    <pivotField showAll="0"/>
    <pivotField showAll="0"/>
    <pivotField axis="axisRow" showAll="0">
      <items count="9">
        <item h="1" x="7"/>
        <item h="1" x="5"/>
        <item h="1" x="4"/>
        <item x="0"/>
        <item h="1" x="2"/>
        <item h="1" x="3"/>
        <item h="1" x="1"/>
        <item h="1" x="6"/>
        <item t="default"/>
      </items>
    </pivotField>
    <pivotField dataField="1" showAll="0"/>
    <pivotField dataField="1" showAll="0"/>
  </pivotFields>
  <rowFields count="2">
    <field x="1"/>
    <field x="7"/>
  </rowFields>
  <rowItems count="11">
    <i>
      <x/>
    </i>
    <i r="1">
      <x v="3"/>
    </i>
    <i>
      <x v="1"/>
    </i>
    <i r="1">
      <x v="3"/>
    </i>
    <i>
      <x v="2"/>
    </i>
    <i r="1">
      <x v="3"/>
    </i>
    <i>
      <x v="3"/>
    </i>
    <i r="1">
      <x v="3"/>
    </i>
    <i>
      <x v="4"/>
    </i>
    <i r="1"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0" baseItem="0"/>
    <dataField name="Soma de Produção Gratuidade" fld="9" baseField="0" baseItem="0"/>
  </dataFields>
  <formats count="1">
    <format dxfId="14">
      <pivotArea dataOnly="0" outline="0" fieldPosition="0">
        <references count="1">
          <reference field="4294967294" count="2">
            <x v="0"/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3075215-D7B9-49FA-BBEB-2CE859C6F764}" name="Tabela dinâmica1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C22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h="1" x="2"/>
        <item x="0"/>
        <item h="1" x="3"/>
        <item h="1" x="1"/>
        <item h="1" x="5"/>
        <item t="default"/>
      </items>
    </pivotField>
    <pivotField showAll="0"/>
    <pivotField showAll="0"/>
    <pivotField showAll="0"/>
    <pivotField showAll="0"/>
    <pivotField showAll="0"/>
    <pivotField axis="axisRow" showAll="0">
      <items count="9">
        <item x="7"/>
        <item x="5"/>
        <item x="4"/>
        <item h="1" x="0"/>
        <item x="2"/>
        <item x="3"/>
        <item x="1"/>
        <item h="1" x="6"/>
        <item t="default"/>
      </items>
    </pivotField>
    <pivotField dataField="1" showAll="0"/>
    <pivotField dataField="1" showAll="0"/>
  </pivotFields>
  <rowFields count="3">
    <field x="1"/>
    <field x="0"/>
    <field x="7"/>
  </rowFields>
  <rowItems count="19">
    <i>
      <x v="2"/>
    </i>
    <i r="1">
      <x v="2"/>
    </i>
    <i r="1">
      <x v="3"/>
    </i>
    <i r="1">
      <x v="5"/>
    </i>
    <i r="1">
      <x v="6"/>
    </i>
    <i r="1">
      <x v="7"/>
    </i>
    <i r="1">
      <x v="9"/>
    </i>
    <i r="1">
      <x v="11"/>
    </i>
    <i r="1">
      <x v="13"/>
    </i>
    <i r="1">
      <x v="14"/>
    </i>
    <i r="1">
      <x v="16"/>
    </i>
    <i r="1">
      <x v="17"/>
    </i>
    <i r="1">
      <x v="18"/>
    </i>
    <i r="1">
      <x v="19"/>
    </i>
    <i r="1">
      <x v="22"/>
    </i>
    <i r="1">
      <x v="23"/>
    </i>
    <i r="1">
      <x v="24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7" baseItem="4" numFmtId="3"/>
    <dataField name="Soma de Produção Gratuidade" fld="9" baseField="7" baseItem="4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7C61D83-734B-4853-B670-2879AB6D489C}" name="Tabela dinâmica12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V3:AX26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x="4"/>
        <item h="1" x="2"/>
        <item h="1" x="0"/>
        <item h="1" x="3"/>
        <item h="1" x="1"/>
        <item h="1" x="5"/>
        <item t="default"/>
      </items>
    </pivotField>
    <pivotField showAll="0"/>
    <pivotField showAll="0"/>
    <pivotField axis="axisRow" showAll="0">
      <items count="133">
        <item h="1" x="112"/>
        <item h="1" x="124"/>
        <item h="1" x="123"/>
        <item h="1" x="126"/>
        <item h="1" x="122"/>
        <item h="1" x="125"/>
        <item h="1" x="128"/>
        <item h="1" x="21"/>
        <item h="1" x="46"/>
        <item h="1" x="52"/>
        <item h="1" x="58"/>
        <item h="1" x="70"/>
        <item h="1" x="76"/>
        <item h="1" x="98"/>
        <item h="1" x="6"/>
        <item h="1" x="89"/>
        <item h="1" x="113"/>
        <item h="1" x="120"/>
        <item h="1" x="0"/>
        <item h="1" x="3"/>
        <item h="1" x="7"/>
        <item h="1" x="11"/>
        <item h="1" x="14"/>
        <item h="1" x="22"/>
        <item h="1" x="29"/>
        <item h="1" x="37"/>
        <item h="1" x="47"/>
        <item h="1" x="53"/>
        <item h="1" x="59"/>
        <item h="1" x="64"/>
        <item h="1" x="71"/>
        <item h="1" x="77"/>
        <item h="1" x="83"/>
        <item x="102"/>
        <item x="107"/>
        <item x="114"/>
        <item h="1" x="15"/>
        <item h="1" x="23"/>
        <item h="1" x="30"/>
        <item h="1" x="48"/>
        <item h="1" x="54"/>
        <item h="1" x="60"/>
        <item h="1" x="65"/>
        <item h="1" x="72"/>
        <item h="1" x="78"/>
        <item h="1" x="84"/>
        <item h="1" x="90"/>
        <item h="1" x="38"/>
        <item h="1" x="103"/>
        <item h="1" x="108"/>
        <item h="1" x="115"/>
        <item h="1" x="127"/>
        <item h="1" x="94"/>
        <item h="1" x="95"/>
        <item h="1" x="99"/>
        <item h="1" x="85"/>
        <item h="1" x="16"/>
        <item h="1" x="24"/>
        <item h="1" x="31"/>
        <item h="1" x="49"/>
        <item h="1" x="55"/>
        <item h="1" x="61"/>
        <item h="1" x="73"/>
        <item h="1" x="79"/>
        <item h="1" x="86"/>
        <item h="1" x="66"/>
        <item h="1" x="39"/>
        <item h="1" x="96"/>
        <item h="1" x="80"/>
        <item h="1" x="97"/>
        <item h="1" x="1"/>
        <item h="1" x="4"/>
        <item h="1" x="8"/>
        <item h="1" x="12"/>
        <item h="1" x="17"/>
        <item h="1" x="25"/>
        <item h="1" x="32"/>
        <item h="1" x="40"/>
        <item h="1" x="50"/>
        <item h="1" x="56"/>
        <item h="1" x="62"/>
        <item h="1" x="67"/>
        <item h="1" x="74"/>
        <item h="1" x="81"/>
        <item h="1" x="87"/>
        <item h="1" x="91"/>
        <item h="1" x="92"/>
        <item x="104"/>
        <item x="109"/>
        <item x="116"/>
        <item h="1" x="41"/>
        <item h="1" x="110"/>
        <item h="1" x="2"/>
        <item h="1" x="5"/>
        <item h="1" x="9"/>
        <item h="1" x="13"/>
        <item h="1" x="18"/>
        <item h="1" x="26"/>
        <item h="1" x="33"/>
        <item h="1" x="42"/>
        <item h="1" x="51"/>
        <item h="1" x="57"/>
        <item h="1" x="63"/>
        <item h="1" x="68"/>
        <item h="1" x="75"/>
        <item h="1" x="82"/>
        <item h="1" x="88"/>
        <item h="1" x="93"/>
        <item h="1" x="105"/>
        <item h="1" x="111"/>
        <item h="1" x="117"/>
        <item h="1" x="100"/>
        <item h="1" x="101"/>
        <item h="1" x="121"/>
        <item h="1" x="129"/>
        <item h="1" x="130"/>
        <item h="1" x="118"/>
        <item h="1" x="19"/>
        <item h="1" x="27"/>
        <item h="1" x="34"/>
        <item h="1" x="43"/>
        <item h="1" x="106"/>
        <item h="1" x="10"/>
        <item h="1" x="44"/>
        <item h="1" x="119"/>
        <item h="1" x="20"/>
        <item h="1" x="28"/>
        <item h="1" x="35"/>
        <item h="1" x="69"/>
        <item h="1" x="36"/>
        <item h="1" x="45"/>
        <item h="1" x="131"/>
        <item t="default"/>
      </items>
    </pivotField>
    <pivotField dataField="1" showAll="0"/>
    <pivotField dataField="1" showAll="0"/>
    <pivotField showAll="0"/>
    <pivotField showAll="0"/>
    <pivotField showAll="0"/>
  </pivotFields>
  <rowFields count="3">
    <field x="1"/>
    <field x="0"/>
    <field x="4"/>
  </rowFields>
  <rowItems count="23">
    <i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9"/>
    </i>
    <i r="1">
      <x v="10"/>
    </i>
    <i r="1">
      <x v="11"/>
    </i>
    <i r="1">
      <x v="13"/>
    </i>
    <i r="1">
      <x v="14"/>
    </i>
    <i r="1">
      <x v="16"/>
    </i>
    <i r="1">
      <x v="17"/>
    </i>
    <i r="1">
      <x v="18"/>
    </i>
    <i r="1">
      <x v="19"/>
    </i>
    <i r="1">
      <x v="20"/>
    </i>
    <i r="1">
      <x v="22"/>
    </i>
    <i r="1">
      <x v="23"/>
    </i>
    <i r="1">
      <x v="24"/>
    </i>
    <i r="1">
      <x v="25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Inscrições " fld="5" baseField="1" baseItem="0" numFmtId="3"/>
    <dataField name="Soma de Incrições Gratuidade" fld="6" baseField="1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F06BD9A-82C4-4E0A-BB28-39D6671EC599}" name="Tabela dinâmica9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W3:Y26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x="2"/>
        <item h="1" x="0"/>
        <item h="1" x="3"/>
        <item h="1" x="1"/>
        <item h="1" x="5"/>
        <item t="default"/>
      </items>
    </pivotField>
    <pivotField axis="axisRow" showAll="0">
      <items count="22">
        <item x="4"/>
        <item x="5"/>
        <item x="8"/>
        <item x="9"/>
        <item x="1"/>
        <item x="13"/>
        <item x="10"/>
        <item x="0"/>
        <item x="18"/>
        <item x="2"/>
        <item x="3"/>
        <item x="16"/>
        <item x="17"/>
        <item x="19"/>
        <item x="7"/>
        <item x="6"/>
        <item x="11"/>
        <item x="14"/>
        <item x="15"/>
        <item x="12"/>
        <item x="20"/>
        <item t="default"/>
      </items>
    </pivotField>
    <pivotField showAll="0"/>
    <pivotField axis="axisRow" showAll="0">
      <items count="133">
        <item x="112"/>
        <item x="124"/>
        <item x="123"/>
        <item x="126"/>
        <item x="122"/>
        <item x="125"/>
        <item x="128"/>
        <item x="21"/>
        <item x="46"/>
        <item x="52"/>
        <item x="58"/>
        <item x="70"/>
        <item x="76"/>
        <item x="98"/>
        <item x="6"/>
        <item x="89"/>
        <item x="113"/>
        <item x="120"/>
        <item x="0"/>
        <item x="3"/>
        <item x="7"/>
        <item x="11"/>
        <item x="14"/>
        <item x="22"/>
        <item x="29"/>
        <item x="37"/>
        <item x="47"/>
        <item x="53"/>
        <item x="59"/>
        <item x="64"/>
        <item x="71"/>
        <item x="77"/>
        <item x="83"/>
        <item x="102"/>
        <item x="107"/>
        <item x="114"/>
        <item x="15"/>
        <item x="23"/>
        <item x="30"/>
        <item x="48"/>
        <item x="54"/>
        <item x="60"/>
        <item x="65"/>
        <item x="72"/>
        <item x="78"/>
        <item x="84"/>
        <item x="90"/>
        <item x="38"/>
        <item x="103"/>
        <item x="108"/>
        <item x="115"/>
        <item x="127"/>
        <item x="94"/>
        <item x="95"/>
        <item x="99"/>
        <item x="85"/>
        <item x="16"/>
        <item x="24"/>
        <item x="31"/>
        <item x="49"/>
        <item x="55"/>
        <item x="61"/>
        <item x="73"/>
        <item x="79"/>
        <item x="86"/>
        <item x="66"/>
        <item x="39"/>
        <item x="96"/>
        <item x="80"/>
        <item x="97"/>
        <item x="1"/>
        <item x="4"/>
        <item x="8"/>
        <item x="12"/>
        <item x="17"/>
        <item x="25"/>
        <item x="32"/>
        <item x="40"/>
        <item x="50"/>
        <item x="56"/>
        <item x="62"/>
        <item x="67"/>
        <item x="74"/>
        <item x="81"/>
        <item x="87"/>
        <item x="91"/>
        <item x="92"/>
        <item x="104"/>
        <item x="109"/>
        <item x="116"/>
        <item x="41"/>
        <item x="110"/>
        <item x="2"/>
        <item x="5"/>
        <item x="9"/>
        <item x="13"/>
        <item x="18"/>
        <item x="26"/>
        <item x="33"/>
        <item x="42"/>
        <item x="51"/>
        <item x="57"/>
        <item x="63"/>
        <item x="68"/>
        <item x="75"/>
        <item x="82"/>
        <item x="88"/>
        <item x="93"/>
        <item x="105"/>
        <item x="111"/>
        <item x="117"/>
        <item x="100"/>
        <item x="101"/>
        <item x="121"/>
        <item x="129"/>
        <item x="130"/>
        <item x="118"/>
        <item x="19"/>
        <item x="27"/>
        <item x="34"/>
        <item x="43"/>
        <item x="106"/>
        <item x="10"/>
        <item x="44"/>
        <item x="119"/>
        <item x="20"/>
        <item x="28"/>
        <item x="35"/>
        <item x="69"/>
        <item x="36"/>
        <item x="45"/>
        <item x="131"/>
        <item t="default"/>
      </items>
    </pivotField>
    <pivotField showAll="0"/>
    <pivotField showAll="0"/>
    <pivotField axis="axisRow" showAll="0">
      <items count="9">
        <item x="7"/>
        <item x="5"/>
        <item x="4"/>
        <item h="1" x="0"/>
        <item x="2"/>
        <item x="3"/>
        <item x="1"/>
        <item h="1" x="6"/>
        <item t="default"/>
      </items>
    </pivotField>
    <pivotField dataField="1" showAll="0"/>
    <pivotField dataField="1" showAll="0"/>
  </pivotFields>
  <rowFields count="5">
    <field x="1"/>
    <field x="0"/>
    <field x="2"/>
    <field x="4"/>
    <field x="7"/>
  </rowFields>
  <rowItems count="23">
    <i>
      <x v="1"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6"/>
    </i>
    <i r="1">
      <x v="17"/>
    </i>
    <i r="1">
      <x v="18"/>
    </i>
    <i r="1">
      <x v="19"/>
    </i>
    <i r="1">
      <x v="22"/>
    </i>
    <i r="1">
      <x v="23"/>
    </i>
    <i r="1">
      <x v="24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Produção " fld="8" baseField="7" baseItem="4" numFmtId="3"/>
    <dataField name="Soma de Produção Gratuidade" fld="9" baseField="7" baseItem="4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3440AA-54FA-4EC8-8A01-8A9CB4CBC44D}" name="Tabela dinâmica11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K3:AM27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h="1" x="2"/>
        <item h="1" x="0"/>
        <item x="3"/>
        <item h="1" x="1"/>
        <item h="1" x="5"/>
        <item t="default"/>
      </items>
    </pivotField>
    <pivotField showAll="0"/>
    <pivotField showAll="0"/>
    <pivotField axis="axisRow" showAll="0">
      <items count="133">
        <item x="112"/>
        <item x="124"/>
        <item x="123"/>
        <item x="126"/>
        <item x="122"/>
        <item x="125"/>
        <item x="128"/>
        <item x="21"/>
        <item x="46"/>
        <item x="52"/>
        <item x="58"/>
        <item x="70"/>
        <item x="76"/>
        <item x="98"/>
        <item x="6"/>
        <item x="89"/>
        <item x="113"/>
        <item x="120"/>
        <item x="0"/>
        <item x="3"/>
        <item x="7"/>
        <item x="11"/>
        <item x="14"/>
        <item x="22"/>
        <item x="29"/>
        <item x="37"/>
        <item x="47"/>
        <item x="53"/>
        <item x="59"/>
        <item x="64"/>
        <item x="71"/>
        <item x="77"/>
        <item x="83"/>
        <item x="102"/>
        <item x="107"/>
        <item x="114"/>
        <item x="15"/>
        <item x="23"/>
        <item x="30"/>
        <item x="48"/>
        <item x="54"/>
        <item x="60"/>
        <item x="65"/>
        <item x="72"/>
        <item x="78"/>
        <item x="84"/>
        <item x="90"/>
        <item x="38"/>
        <item x="103"/>
        <item x="108"/>
        <item x="115"/>
        <item x="127"/>
        <item x="94"/>
        <item x="95"/>
        <item x="99"/>
        <item x="85"/>
        <item x="16"/>
        <item x="24"/>
        <item x="31"/>
        <item x="49"/>
        <item x="55"/>
        <item x="61"/>
        <item x="73"/>
        <item x="79"/>
        <item x="86"/>
        <item x="66"/>
        <item x="39"/>
        <item x="96"/>
        <item x="80"/>
        <item x="97"/>
        <item x="1"/>
        <item x="4"/>
        <item x="8"/>
        <item x="12"/>
        <item x="17"/>
        <item x="25"/>
        <item x="32"/>
        <item x="40"/>
        <item x="50"/>
        <item x="56"/>
        <item x="62"/>
        <item x="67"/>
        <item x="74"/>
        <item x="81"/>
        <item x="87"/>
        <item x="91"/>
        <item x="92"/>
        <item x="104"/>
        <item x="109"/>
        <item x="116"/>
        <item x="41"/>
        <item x="110"/>
        <item x="2"/>
        <item x="5"/>
        <item x="9"/>
        <item x="13"/>
        <item x="18"/>
        <item x="26"/>
        <item x="33"/>
        <item x="42"/>
        <item x="51"/>
        <item x="57"/>
        <item x="63"/>
        <item x="68"/>
        <item x="75"/>
        <item x="82"/>
        <item x="88"/>
        <item h="1" x="93"/>
        <item x="105"/>
        <item x="111"/>
        <item x="117"/>
        <item x="100"/>
        <item x="101"/>
        <item x="121"/>
        <item x="129"/>
        <item x="130"/>
        <item x="118"/>
        <item x="19"/>
        <item x="27"/>
        <item x="34"/>
        <item x="43"/>
        <item x="106"/>
        <item x="10"/>
        <item x="44"/>
        <item x="119"/>
        <item x="20"/>
        <item x="28"/>
        <item x="35"/>
        <item x="69"/>
        <item x="36"/>
        <item x="45"/>
        <item x="131"/>
        <item t="default"/>
      </items>
    </pivotField>
    <pivotField dataField="1" showAll="0"/>
    <pivotField dataField="1" showAll="0"/>
    <pivotField showAll="0"/>
    <pivotField showAll="0"/>
    <pivotField showAll="0"/>
  </pivotFields>
  <rowFields count="3">
    <field x="1"/>
    <field x="0"/>
    <field x="4"/>
  </rowFields>
  <rowItems count="24">
    <i>
      <x v="3"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9"/>
    </i>
    <i r="1">
      <x v="10"/>
    </i>
    <i r="1">
      <x v="11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2"/>
    </i>
    <i r="1">
      <x v="23"/>
    </i>
    <i r="1">
      <x v="24"/>
    </i>
    <i r="1">
      <x v="25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Inscrições " fld="5" baseField="1" baseItem="0" numFmtId="3"/>
    <dataField name="Soma de Incrições Gratuidade" fld="6" baseField="1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27B13D9-23F2-4CEB-AF7E-B250C97686D6}" name="Tabela dinâmica8" cacheId="2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Z3:AB26" firstHeaderRow="0" firstDataRow="1" firstDataCol="1"/>
  <pivotFields count="10">
    <pivotField axis="axisRow" showAll="0">
      <items count="30">
        <item sd="0" x="6"/>
        <item sd="0" x="2"/>
        <item sd="0" x="5"/>
        <item sd="0" x="8"/>
        <item sd="0" x="7"/>
        <item sd="0" x="9"/>
        <item sd="0" x="11"/>
        <item sd="0" x="4"/>
        <item sd="0" x="18"/>
        <item sd="0" x="10"/>
        <item sd="0" x="3"/>
        <item sd="0" x="12"/>
        <item sd="0" x="13"/>
        <item sd="0" x="14"/>
        <item sd="0" x="15"/>
        <item sd="0" x="16"/>
        <item sd="0" x="1"/>
        <item sd="0" x="17"/>
        <item sd="0" x="19"/>
        <item sd="0" x="20"/>
        <item sd="0" x="21"/>
        <item sd="0" x="22"/>
        <item sd="0" x="23"/>
        <item sd="0" x="24"/>
        <item sd="0" x="27"/>
        <item sd="0" x="25"/>
        <item sd="0" x="0"/>
        <item sd="0" x="26"/>
        <item sd="0" x="28"/>
        <item t="default" sd="0"/>
      </items>
    </pivotField>
    <pivotField axis="axisRow" showAll="0">
      <items count="7">
        <item h="1" x="4"/>
        <item x="2"/>
        <item h="1" x="0"/>
        <item h="1" x="3"/>
        <item h="1" x="1"/>
        <item h="1" x="5"/>
        <item t="default"/>
      </items>
    </pivotField>
    <pivotField axis="axisRow" showAll="0">
      <items count="22">
        <item x="4"/>
        <item x="5"/>
        <item x="8"/>
        <item x="9"/>
        <item x="1"/>
        <item x="13"/>
        <item x="10"/>
        <item x="0"/>
        <item x="18"/>
        <item x="2"/>
        <item x="3"/>
        <item x="16"/>
        <item x="17"/>
        <item x="19"/>
        <item x="7"/>
        <item x="6"/>
        <item x="11"/>
        <item x="14"/>
        <item x="15"/>
        <item x="12"/>
        <item x="20"/>
        <item t="default"/>
      </items>
    </pivotField>
    <pivotField showAll="0"/>
    <pivotField axis="axisRow" showAll="0">
      <items count="133">
        <item h="1" x="112"/>
        <item h="1" x="124"/>
        <item h="1" x="123"/>
        <item h="1" x="126"/>
        <item h="1" x="122"/>
        <item h="1" x="125"/>
        <item h="1" x="128"/>
        <item h="1" x="21"/>
        <item h="1" x="46"/>
        <item h="1" x="52"/>
        <item h="1" x="58"/>
        <item h="1" x="70"/>
        <item h="1" x="76"/>
        <item h="1" x="98"/>
        <item h="1" x="6"/>
        <item h="1" x="89"/>
        <item h="1" x="113"/>
        <item h="1" x="120"/>
        <item h="1" x="0"/>
        <item h="1" x="3"/>
        <item h="1" x="7"/>
        <item h="1" x="11"/>
        <item h="1" x="14"/>
        <item h="1" x="22"/>
        <item h="1" x="29"/>
        <item h="1" x="37"/>
        <item x="47"/>
        <item x="53"/>
        <item x="59"/>
        <item x="64"/>
        <item x="71"/>
        <item x="77"/>
        <item x="83"/>
        <item h="1" x="102"/>
        <item h="1" x="107"/>
        <item h="1" x="114"/>
        <item h="1" x="15"/>
        <item h="1" x="23"/>
        <item h="1" x="30"/>
        <item h="1" x="48"/>
        <item h="1" x="54"/>
        <item h="1" x="60"/>
        <item h="1" x="65"/>
        <item h="1" x="72"/>
        <item h="1" x="78"/>
        <item h="1" x="84"/>
        <item h="1" x="90"/>
        <item h="1" x="38"/>
        <item h="1" x="103"/>
        <item h="1" x="108"/>
        <item h="1" x="115"/>
        <item h="1" x="127"/>
        <item h="1" x="94"/>
        <item h="1" x="95"/>
        <item h="1" x="99"/>
        <item h="1" x="85"/>
        <item h="1" x="16"/>
        <item h="1" x="24"/>
        <item h="1" x="31"/>
        <item h="1" x="49"/>
        <item h="1" x="55"/>
        <item h="1" x="61"/>
        <item h="1" x="73"/>
        <item h="1" x="79"/>
        <item h="1" x="86"/>
        <item h="1" x="66"/>
        <item h="1" x="39"/>
        <item h="1" x="96"/>
        <item h="1" x="80"/>
        <item h="1" x="97"/>
        <item h="1" x="1"/>
        <item h="1" x="4"/>
        <item h="1" x="8"/>
        <item h="1" x="12"/>
        <item h="1" x="17"/>
        <item h="1" x="25"/>
        <item h="1" x="32"/>
        <item h="1" x="40"/>
        <item x="50"/>
        <item x="56"/>
        <item x="62"/>
        <item x="67"/>
        <item x="74"/>
        <item x="81"/>
        <item x="87"/>
        <item x="91"/>
        <item h="1" x="92"/>
        <item h="1" x="104"/>
        <item h="1" x="109"/>
        <item h="1" x="116"/>
        <item h="1" x="41"/>
        <item h="1" x="110"/>
        <item h="1" x="2"/>
        <item h="1" x="5"/>
        <item h="1" x="9"/>
        <item h="1" x="13"/>
        <item h="1" x="18"/>
        <item h="1" x="26"/>
        <item h="1" x="33"/>
        <item h="1" x="42"/>
        <item h="1" x="51"/>
        <item h="1" x="57"/>
        <item h="1" x="63"/>
        <item h="1" x="68"/>
        <item h="1" x="75"/>
        <item h="1" x="82"/>
        <item h="1" x="88"/>
        <item h="1" x="93"/>
        <item h="1" x="105"/>
        <item h="1" x="111"/>
        <item h="1" x="117"/>
        <item h="1" x="100"/>
        <item h="1" x="101"/>
        <item h="1" x="121"/>
        <item h="1" x="129"/>
        <item h="1" x="130"/>
        <item h="1" x="118"/>
        <item h="1" x="19"/>
        <item h="1" x="27"/>
        <item h="1" x="34"/>
        <item h="1" x="43"/>
        <item h="1" x="106"/>
        <item h="1" x="10"/>
        <item h="1" x="44"/>
        <item h="1" x="119"/>
        <item h="1" x="20"/>
        <item h="1" x="28"/>
        <item h="1" x="35"/>
        <item h="1" x="69"/>
        <item h="1" x="36"/>
        <item h="1" x="45"/>
        <item h="1" x="131"/>
        <item t="default"/>
      </items>
    </pivotField>
    <pivotField dataField="1" showAll="0"/>
    <pivotField dataField="1" showAll="0"/>
    <pivotField showAll="0"/>
    <pivotField showAll="0"/>
    <pivotField showAll="0"/>
  </pivotFields>
  <rowFields count="4">
    <field x="1"/>
    <field x="0"/>
    <field x="2"/>
    <field x="4"/>
  </rowFields>
  <rowItems count="23">
    <i>
      <x v="1"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6"/>
    </i>
    <i r="1">
      <x v="17"/>
    </i>
    <i r="1">
      <x v="18"/>
    </i>
    <i r="1">
      <x v="19"/>
    </i>
    <i r="1">
      <x v="22"/>
    </i>
    <i r="1">
      <x v="23"/>
    </i>
    <i r="1">
      <x v="24"/>
    </i>
    <i r="1">
      <x v="26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Total Inscrições " fld="5" baseField="1" baseItem="0" numFmtId="3"/>
    <dataField name="Soma de Incrições Gratuidade" fld="6" baseField="1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2:E133" totalsRowShown="0" headerRowDxfId="11" dataDxfId="9" headerRowBorderDxfId="10" tableBorderDxfId="8" totalsRowBorderDxfId="7">
  <autoFilter ref="A2:E133" xr:uid="{00000000-0009-0000-0100-000002000000}"/>
  <tableColumns count="5">
    <tableColumn id="1" xr3:uid="{00000000-0010-0000-0100-000001000000}" name="Programa" dataDxfId="6"/>
    <tableColumn id="2" xr3:uid="{00000000-0010-0000-0100-000002000000}" name="Atividade" dataDxfId="5"/>
    <tableColumn id="3" xr3:uid="{00000000-0010-0000-0100-000003000000}" name="Modalidade" dataDxfId="4"/>
    <tableColumn id="4" xr3:uid="{00000000-0010-0000-0100-000004000000}" name="Realização" dataDxfId="3"/>
    <tableColumn id="5" xr3:uid="{00000000-0010-0000-0100-000005000000}" name="Variável " dataDxfId="2" dataCellStyle="Vírgul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13" Type="http://schemas.openxmlformats.org/officeDocument/2006/relationships/pivotTable" Target="../pivotTables/pivotTable13.xml"/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12" Type="http://schemas.openxmlformats.org/officeDocument/2006/relationships/pivotTable" Target="../pivotTables/pivotTable12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11" Type="http://schemas.openxmlformats.org/officeDocument/2006/relationships/pivotTable" Target="../pivotTables/pivotTable11.xml"/><Relationship Id="rId5" Type="http://schemas.openxmlformats.org/officeDocument/2006/relationships/pivotTable" Target="../pivotTables/pivotTable5.xml"/><Relationship Id="rId10" Type="http://schemas.openxmlformats.org/officeDocument/2006/relationships/pivotTable" Target="../pivotTables/pivotTable10.xml"/><Relationship Id="rId4" Type="http://schemas.openxmlformats.org/officeDocument/2006/relationships/pivotTable" Target="../pivotTables/pivotTable4.xml"/><Relationship Id="rId9" Type="http://schemas.openxmlformats.org/officeDocument/2006/relationships/pivotTable" Target="../pivotTables/pivotTable9.xml"/><Relationship Id="rId1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68946-957B-47E2-BCCF-113A744190F3}">
  <sheetPr>
    <pageSetUpPr fitToPage="1"/>
  </sheetPr>
  <dimension ref="A1:B28"/>
  <sheetViews>
    <sheetView showGridLines="0" tabSelected="1" zoomScaleNormal="100" workbookViewId="0">
      <selection sqref="A1:B1"/>
    </sheetView>
  </sheetViews>
  <sheetFormatPr defaultRowHeight="15" x14ac:dyDescent="0.25"/>
  <cols>
    <col min="1" max="1" width="71.7109375" customWidth="1"/>
    <col min="2" max="2" width="22.7109375" customWidth="1"/>
    <col min="3" max="3" width="2.7109375" customWidth="1"/>
  </cols>
  <sheetData>
    <row r="1" spans="1:2" ht="71.099999999999994" customHeight="1" thickBot="1" x14ac:dyDescent="0.3">
      <c r="A1" s="89" t="s">
        <v>0</v>
      </c>
      <c r="B1" s="89"/>
    </row>
    <row r="2" spans="1:2" ht="16.5" thickBot="1" x14ac:dyDescent="0.3">
      <c r="A2" s="48" t="s">
        <v>1</v>
      </c>
      <c r="B2" s="48" t="s">
        <v>2</v>
      </c>
    </row>
    <row r="3" spans="1:2" x14ac:dyDescent="0.25">
      <c r="A3" s="49" t="s">
        <v>3</v>
      </c>
      <c r="B3" s="50">
        <v>8683736202.8899994</v>
      </c>
    </row>
    <row r="4" spans="1:2" x14ac:dyDescent="0.25">
      <c r="A4" s="49" t="s">
        <v>4</v>
      </c>
      <c r="B4" s="50">
        <v>303930767.03000009</v>
      </c>
    </row>
    <row r="5" spans="1:2" x14ac:dyDescent="0.25">
      <c r="A5" s="49" t="s">
        <v>5</v>
      </c>
      <c r="B5" s="50">
        <v>455635638.60000002</v>
      </c>
    </row>
    <row r="6" spans="1:2" x14ac:dyDescent="0.25">
      <c r="A6" s="51" t="s">
        <v>6</v>
      </c>
      <c r="B6" s="52">
        <f>B3-B4-B5</f>
        <v>7924169797.2599993</v>
      </c>
    </row>
    <row r="7" spans="1:2" x14ac:dyDescent="0.25">
      <c r="A7" s="90"/>
      <c r="B7" s="91"/>
    </row>
    <row r="8" spans="1:2" x14ac:dyDescent="0.25">
      <c r="A8" s="51" t="s">
        <v>7</v>
      </c>
      <c r="B8" s="52">
        <f>B6*33.33%</f>
        <v>2641125793.4267578</v>
      </c>
    </row>
    <row r="9" spans="1:2" x14ac:dyDescent="0.25">
      <c r="A9" s="49" t="s">
        <v>8</v>
      </c>
      <c r="B9" s="53">
        <v>0</v>
      </c>
    </row>
    <row r="10" spans="1:2" x14ac:dyDescent="0.25">
      <c r="A10" s="49" t="s">
        <v>9</v>
      </c>
      <c r="B10" s="50">
        <f>B8</f>
        <v>2641125793.4267578</v>
      </c>
    </row>
    <row r="11" spans="1:2" x14ac:dyDescent="0.25">
      <c r="A11" s="90"/>
      <c r="B11" s="91"/>
    </row>
    <row r="12" spans="1:2" x14ac:dyDescent="0.25">
      <c r="A12" s="51" t="s">
        <v>10</v>
      </c>
      <c r="B12" s="52">
        <f>B6*16.67%</f>
        <v>1320959105.2032421</v>
      </c>
    </row>
    <row r="13" spans="1:2" x14ac:dyDescent="0.25">
      <c r="A13" s="49" t="s">
        <v>8</v>
      </c>
      <c r="B13" s="53">
        <v>0</v>
      </c>
    </row>
    <row r="14" spans="1:2" x14ac:dyDescent="0.25">
      <c r="A14" s="49" t="s">
        <v>11</v>
      </c>
      <c r="B14" s="50">
        <f>B12</f>
        <v>1320959105.2032421</v>
      </c>
    </row>
    <row r="15" spans="1:2" ht="15.75" thickBot="1" x14ac:dyDescent="0.3">
      <c r="A15" s="90"/>
      <c r="B15" s="91"/>
    </row>
    <row r="16" spans="1:2" ht="16.5" thickBot="1" x14ac:dyDescent="0.3">
      <c r="A16" s="48" t="s">
        <v>12</v>
      </c>
      <c r="B16" s="48" t="s">
        <v>2</v>
      </c>
    </row>
    <row r="17" spans="1:2" x14ac:dyDescent="0.25">
      <c r="A17" s="51" t="s">
        <v>13</v>
      </c>
      <c r="B17" s="52">
        <f>B18+B19</f>
        <v>4669041911.0599995</v>
      </c>
    </row>
    <row r="18" spans="1:2" x14ac:dyDescent="0.25">
      <c r="A18" s="54" t="s">
        <v>14</v>
      </c>
      <c r="B18" s="50">
        <v>4588101666.6199999</v>
      </c>
    </row>
    <row r="19" spans="1:2" x14ac:dyDescent="0.25">
      <c r="A19" s="54" t="s">
        <v>15</v>
      </c>
      <c r="B19" s="50">
        <v>80940244.439999998</v>
      </c>
    </row>
    <row r="20" spans="1:2" x14ac:dyDescent="0.25">
      <c r="A20" s="51" t="s">
        <v>16</v>
      </c>
      <c r="B20" s="52">
        <f>B21+B22</f>
        <v>2150442612.2299995</v>
      </c>
    </row>
    <row r="21" spans="1:2" x14ac:dyDescent="0.25">
      <c r="A21" s="54" t="s">
        <v>14</v>
      </c>
      <c r="B21" s="55">
        <v>2079685808.2399995</v>
      </c>
    </row>
    <row r="22" spans="1:2" ht="15.75" thickBot="1" x14ac:dyDescent="0.3">
      <c r="A22" s="54" t="s">
        <v>15</v>
      </c>
      <c r="B22" s="55">
        <v>70756803.989999995</v>
      </c>
    </row>
    <row r="23" spans="1:2" ht="16.5" thickBot="1" x14ac:dyDescent="0.3">
      <c r="A23" s="92" t="s">
        <v>17</v>
      </c>
      <c r="B23" s="92"/>
    </row>
    <row r="24" spans="1:2" ht="15.75" thickBot="1" x14ac:dyDescent="0.3">
      <c r="A24" s="49" t="s">
        <v>18</v>
      </c>
      <c r="B24" s="56">
        <f>B17/B6</f>
        <v>0.58921527813228458</v>
      </c>
    </row>
    <row r="25" spans="1:2" ht="16.5" thickBot="1" x14ac:dyDescent="0.3">
      <c r="A25" s="92" t="s">
        <v>19</v>
      </c>
      <c r="B25" s="92"/>
    </row>
    <row r="26" spans="1:2" ht="15.75" thickBot="1" x14ac:dyDescent="0.3">
      <c r="A26" s="49" t="s">
        <v>20</v>
      </c>
      <c r="B26" s="56">
        <f>B20/B6</f>
        <v>0.27137765434728245</v>
      </c>
    </row>
    <row r="27" spans="1:2" ht="21.75" customHeight="1" x14ac:dyDescent="0.25">
      <c r="A27" s="86" t="s">
        <v>21</v>
      </c>
      <c r="B27" s="87"/>
    </row>
    <row r="28" spans="1:2" ht="21.75" customHeight="1" x14ac:dyDescent="0.25">
      <c r="A28" s="88"/>
      <c r="B28" s="88"/>
    </row>
  </sheetData>
  <mergeCells count="7">
    <mergeCell ref="A27:B28"/>
    <mergeCell ref="A1:B1"/>
    <mergeCell ref="A7:B7"/>
    <mergeCell ref="A11:B11"/>
    <mergeCell ref="A15:B15"/>
    <mergeCell ref="A23:B23"/>
    <mergeCell ref="A25:B25"/>
  </mergeCells>
  <pageMargins left="0.511811024" right="0.511811024" top="0.78740157499999996" bottom="0.78740157499999996" header="0.31496062000000002" footer="0.31496062000000002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E3539-6D44-43C0-A1F2-3BD4E819AF52}">
  <dimension ref="A1:E32"/>
  <sheetViews>
    <sheetView showGridLines="0" zoomScaleNormal="100" workbookViewId="0">
      <selection sqref="A1:E2"/>
    </sheetView>
  </sheetViews>
  <sheetFormatPr defaultRowHeight="15" x14ac:dyDescent="0.25"/>
  <cols>
    <col min="1" max="1" width="9.7109375" customWidth="1"/>
    <col min="2" max="5" width="19.7109375" customWidth="1"/>
    <col min="6" max="6" width="2.7109375" customWidth="1"/>
  </cols>
  <sheetData>
    <row r="1" spans="1:5" x14ac:dyDescent="0.25">
      <c r="A1" s="93" t="s">
        <v>22</v>
      </c>
      <c r="B1" s="93"/>
      <c r="C1" s="93"/>
      <c r="D1" s="93"/>
      <c r="E1" s="93"/>
    </row>
    <row r="2" spans="1:5" ht="32.1" customHeight="1" thickBot="1" x14ac:dyDescent="0.3">
      <c r="A2" s="94"/>
      <c r="B2" s="94"/>
      <c r="C2" s="94"/>
      <c r="D2" s="94"/>
      <c r="E2" s="94"/>
    </row>
    <row r="3" spans="1:5" ht="63.95" customHeight="1" thickBot="1" x14ac:dyDescent="0.3">
      <c r="A3" s="48" t="s">
        <v>23</v>
      </c>
      <c r="B3" s="48" t="s">
        <v>24</v>
      </c>
      <c r="C3" s="48" t="s">
        <v>25</v>
      </c>
      <c r="D3" s="48" t="s">
        <v>26</v>
      </c>
      <c r="E3" s="48" t="s">
        <v>27</v>
      </c>
    </row>
    <row r="4" spans="1:5" x14ac:dyDescent="0.25">
      <c r="A4" s="57" t="s">
        <v>28</v>
      </c>
      <c r="B4" s="58">
        <v>12985354.520000001</v>
      </c>
      <c r="C4" s="58">
        <v>259707.07</v>
      </c>
      <c r="D4" s="58">
        <v>381769.42</v>
      </c>
      <c r="E4" s="59">
        <f t="shared" ref="E4:E31" si="0">B4-C4-D4</f>
        <v>12343878.030000001</v>
      </c>
    </row>
    <row r="5" spans="1:5" x14ac:dyDescent="0.25">
      <c r="A5" s="57" t="s">
        <v>29</v>
      </c>
      <c r="B5" s="58">
        <v>38710460.359999999</v>
      </c>
      <c r="C5" s="58">
        <v>774209.21</v>
      </c>
      <c r="D5" s="58">
        <v>1138087.53</v>
      </c>
      <c r="E5" s="59">
        <f t="shared" si="0"/>
        <v>36798163.619999997</v>
      </c>
    </row>
    <row r="6" spans="1:5" x14ac:dyDescent="0.25">
      <c r="A6" s="57" t="s">
        <v>30</v>
      </c>
      <c r="B6" s="58">
        <v>59898614.75</v>
      </c>
      <c r="C6" s="58">
        <v>1197972.29</v>
      </c>
      <c r="D6" s="58">
        <v>1761019.3</v>
      </c>
      <c r="E6" s="59">
        <f t="shared" si="0"/>
        <v>56939623.160000004</v>
      </c>
    </row>
    <row r="7" spans="1:5" x14ac:dyDescent="0.25">
      <c r="A7" s="57" t="s">
        <v>31</v>
      </c>
      <c r="B7" s="58">
        <v>8847698.3800000008</v>
      </c>
      <c r="C7" s="58">
        <v>176953.96</v>
      </c>
      <c r="D7" s="58">
        <v>260122.33</v>
      </c>
      <c r="E7" s="59">
        <f>B7-C7-D7</f>
        <v>8410622.0899999999</v>
      </c>
    </row>
    <row r="8" spans="1:5" x14ac:dyDescent="0.25">
      <c r="A8" s="57" t="s">
        <v>32</v>
      </c>
      <c r="B8" s="58">
        <v>212354282.62</v>
      </c>
      <c r="C8" s="58">
        <v>4247085.6500000004</v>
      </c>
      <c r="D8" s="58">
        <v>6243215.9100000001</v>
      </c>
      <c r="E8" s="59">
        <f t="shared" si="0"/>
        <v>201863981.06</v>
      </c>
    </row>
    <row r="9" spans="1:5" x14ac:dyDescent="0.25">
      <c r="A9" s="57" t="s">
        <v>33</v>
      </c>
      <c r="B9" s="58">
        <v>165782685.28999999</v>
      </c>
      <c r="C9" s="58">
        <v>3315653.7</v>
      </c>
      <c r="D9" s="58">
        <v>4874010.95</v>
      </c>
      <c r="E9" s="59">
        <f t="shared" si="0"/>
        <v>157593020.64000002</v>
      </c>
    </row>
    <row r="10" spans="1:5" x14ac:dyDescent="0.25">
      <c r="A10" s="57" t="s">
        <v>34</v>
      </c>
      <c r="B10" s="58">
        <v>257069463.16</v>
      </c>
      <c r="C10" s="58">
        <v>5141389.2699999996</v>
      </c>
      <c r="D10" s="58">
        <v>7557842.2300000004</v>
      </c>
      <c r="E10" s="59">
        <f t="shared" si="0"/>
        <v>244370231.66</v>
      </c>
    </row>
    <row r="11" spans="1:5" x14ac:dyDescent="0.25">
      <c r="A11" s="57" t="s">
        <v>35</v>
      </c>
      <c r="B11" s="58">
        <v>103859195.23999999</v>
      </c>
      <c r="C11" s="58">
        <v>2077183.9</v>
      </c>
      <c r="D11" s="58">
        <v>3053460.33</v>
      </c>
      <c r="E11" s="59">
        <f t="shared" si="0"/>
        <v>98728551.00999999</v>
      </c>
    </row>
    <row r="12" spans="1:5" x14ac:dyDescent="0.25">
      <c r="A12" s="57" t="s">
        <v>36</v>
      </c>
      <c r="B12" s="58">
        <v>144856313.74000001</v>
      </c>
      <c r="C12" s="58">
        <v>2897126.27</v>
      </c>
      <c r="D12" s="58">
        <v>4258775.62</v>
      </c>
      <c r="E12" s="59">
        <f t="shared" si="0"/>
        <v>137700411.84999999</v>
      </c>
    </row>
    <row r="13" spans="1:5" x14ac:dyDescent="0.25">
      <c r="A13" s="57" t="s">
        <v>37</v>
      </c>
      <c r="B13" s="58">
        <v>70190775.599999994</v>
      </c>
      <c r="C13" s="58">
        <v>1403815.51</v>
      </c>
      <c r="D13" s="58">
        <v>2063608.81</v>
      </c>
      <c r="E13" s="59">
        <f t="shared" si="0"/>
        <v>66723351.279999986</v>
      </c>
    </row>
    <row r="14" spans="1:5" x14ac:dyDescent="0.25">
      <c r="A14" s="57" t="s">
        <v>38</v>
      </c>
      <c r="B14" s="58">
        <v>515247174.16000003</v>
      </c>
      <c r="C14" s="58">
        <v>10304943.49</v>
      </c>
      <c r="D14" s="58">
        <v>15148266.93</v>
      </c>
      <c r="E14" s="59">
        <f t="shared" si="0"/>
        <v>489793963.74000001</v>
      </c>
    </row>
    <row r="15" spans="1:5" x14ac:dyDescent="0.25">
      <c r="A15" s="57" t="s">
        <v>39</v>
      </c>
      <c r="B15" s="58">
        <v>57156368.350000001</v>
      </c>
      <c r="C15" s="58">
        <v>1143127.3600000001</v>
      </c>
      <c r="D15" s="58">
        <v>1680397.25</v>
      </c>
      <c r="E15" s="59">
        <f t="shared" si="0"/>
        <v>54332843.740000002</v>
      </c>
    </row>
    <row r="16" spans="1:5" x14ac:dyDescent="0.25">
      <c r="A16" s="57" t="s">
        <v>40</v>
      </c>
      <c r="B16" s="58">
        <v>97060706.379999995</v>
      </c>
      <c r="C16" s="58">
        <v>1941214.13</v>
      </c>
      <c r="D16" s="58">
        <v>2853584.77</v>
      </c>
      <c r="E16" s="59">
        <f t="shared" si="0"/>
        <v>92265907.480000004</v>
      </c>
    </row>
    <row r="17" spans="1:5" x14ac:dyDescent="0.25">
      <c r="A17" s="57" t="s">
        <v>41</v>
      </c>
      <c r="B17" s="58">
        <v>101558412.86</v>
      </c>
      <c r="C17" s="58">
        <v>2031168.26</v>
      </c>
      <c r="D17" s="58">
        <v>2985817.34</v>
      </c>
      <c r="E17" s="59">
        <f t="shared" si="0"/>
        <v>96541427.25999999</v>
      </c>
    </row>
    <row r="18" spans="1:5" x14ac:dyDescent="0.25">
      <c r="A18" s="57" t="s">
        <v>42</v>
      </c>
      <c r="B18" s="58">
        <v>58087897.770000003</v>
      </c>
      <c r="C18" s="58">
        <v>1161757.95</v>
      </c>
      <c r="D18" s="58">
        <v>1707784.18</v>
      </c>
      <c r="E18" s="59">
        <f t="shared" si="0"/>
        <v>55218355.640000001</v>
      </c>
    </row>
    <row r="19" spans="1:5" x14ac:dyDescent="0.25">
      <c r="A19" s="57" t="s">
        <v>43</v>
      </c>
      <c r="B19" s="58">
        <v>168608146.11000001</v>
      </c>
      <c r="C19" s="58">
        <v>3372162.92</v>
      </c>
      <c r="D19" s="58">
        <v>4957079.49</v>
      </c>
      <c r="E19" s="59">
        <f t="shared" si="0"/>
        <v>160278903.70000002</v>
      </c>
    </row>
    <row r="20" spans="1:5" x14ac:dyDescent="0.25">
      <c r="A20" s="57" t="s">
        <v>44</v>
      </c>
      <c r="B20" s="58">
        <v>39513191.299999997</v>
      </c>
      <c r="C20" s="58">
        <v>790263.81</v>
      </c>
      <c r="D20" s="58">
        <v>1161687.8400000001</v>
      </c>
      <c r="E20" s="59">
        <f t="shared" si="0"/>
        <v>37561239.649999991</v>
      </c>
    </row>
    <row r="21" spans="1:5" x14ac:dyDescent="0.25">
      <c r="A21" s="57" t="s">
        <v>45</v>
      </c>
      <c r="B21" s="58">
        <v>365847242.54000002</v>
      </c>
      <c r="C21" s="58">
        <v>7316944.8499999996</v>
      </c>
      <c r="D21" s="58">
        <v>10755908.93</v>
      </c>
      <c r="E21" s="59">
        <f t="shared" si="0"/>
        <v>347774388.75999999</v>
      </c>
    </row>
    <row r="22" spans="1:5" x14ac:dyDescent="0.25">
      <c r="A22" s="57" t="s">
        <v>46</v>
      </c>
      <c r="B22" s="58">
        <v>666606369.41999996</v>
      </c>
      <c r="C22" s="58">
        <v>13332127.390000001</v>
      </c>
      <c r="D22" s="58">
        <v>19598227.25</v>
      </c>
      <c r="E22" s="59">
        <f t="shared" si="0"/>
        <v>633676014.77999997</v>
      </c>
    </row>
    <row r="23" spans="1:5" x14ac:dyDescent="0.25">
      <c r="A23" s="57" t="s">
        <v>47</v>
      </c>
      <c r="B23" s="58">
        <v>54046791.979999997</v>
      </c>
      <c r="C23" s="58">
        <v>1080935.8400000001</v>
      </c>
      <c r="D23" s="58">
        <v>1588975.68</v>
      </c>
      <c r="E23" s="59">
        <f t="shared" si="0"/>
        <v>51376880.459999993</v>
      </c>
    </row>
    <row r="24" spans="1:5" x14ac:dyDescent="0.25">
      <c r="A24" s="57" t="s">
        <v>48</v>
      </c>
      <c r="B24" s="58">
        <v>31392941.34</v>
      </c>
      <c r="C24" s="58">
        <v>627858.81999999995</v>
      </c>
      <c r="D24" s="58">
        <v>922952.48</v>
      </c>
      <c r="E24" s="59">
        <f t="shared" si="0"/>
        <v>29842130.039999999</v>
      </c>
    </row>
    <row r="25" spans="1:5" x14ac:dyDescent="0.25">
      <c r="A25" s="57" t="s">
        <v>49</v>
      </c>
      <c r="B25" s="58">
        <v>9508664.3599999994</v>
      </c>
      <c r="C25" s="58">
        <v>190173.28</v>
      </c>
      <c r="D25" s="58">
        <v>279554.73</v>
      </c>
      <c r="E25" s="59">
        <f t="shared" si="0"/>
        <v>9038936.3499999996</v>
      </c>
    </row>
    <row r="26" spans="1:5" x14ac:dyDescent="0.25">
      <c r="A26" s="57" t="s">
        <v>50</v>
      </c>
      <c r="B26" s="58">
        <v>357623171.97000003</v>
      </c>
      <c r="C26" s="58">
        <v>7152463.4299999997</v>
      </c>
      <c r="D26" s="58">
        <v>10514121.26</v>
      </c>
      <c r="E26" s="59">
        <f t="shared" si="0"/>
        <v>339956587.28000003</v>
      </c>
    </row>
    <row r="27" spans="1:5" x14ac:dyDescent="0.25">
      <c r="A27" s="57" t="s">
        <v>51</v>
      </c>
      <c r="B27" s="58">
        <v>300854246.94</v>
      </c>
      <c r="C27" s="58">
        <v>6017084.9400000004</v>
      </c>
      <c r="D27" s="58">
        <v>8845114.8499999996</v>
      </c>
      <c r="E27" s="59">
        <f t="shared" si="0"/>
        <v>285992047.14999998</v>
      </c>
    </row>
    <row r="28" spans="1:5" x14ac:dyDescent="0.25">
      <c r="A28" s="57" t="s">
        <v>52</v>
      </c>
      <c r="B28" s="58">
        <v>34656828.600000001</v>
      </c>
      <c r="C28" s="58">
        <v>693136.58</v>
      </c>
      <c r="D28" s="58">
        <v>1018910.76</v>
      </c>
      <c r="E28" s="59">
        <f t="shared" si="0"/>
        <v>32944781.260000002</v>
      </c>
    </row>
    <row r="29" spans="1:5" x14ac:dyDescent="0.25">
      <c r="A29" s="57" t="s">
        <v>53</v>
      </c>
      <c r="B29" s="58">
        <v>2993318006.5599999</v>
      </c>
      <c r="C29" s="58">
        <v>59866360.130000003</v>
      </c>
      <c r="D29" s="58">
        <v>88003549.390000001</v>
      </c>
      <c r="E29" s="59">
        <f>B29-C29-D29</f>
        <v>2845448097.04</v>
      </c>
    </row>
    <row r="30" spans="1:5" x14ac:dyDescent="0.25">
      <c r="A30" s="57" t="s">
        <v>54</v>
      </c>
      <c r="B30" s="58">
        <v>21347958.02</v>
      </c>
      <c r="C30" s="58">
        <v>426959.16</v>
      </c>
      <c r="D30" s="58">
        <v>627629.97</v>
      </c>
      <c r="E30" s="59">
        <f t="shared" si="0"/>
        <v>20293368.890000001</v>
      </c>
    </row>
    <row r="31" spans="1:5" ht="15.75" thickBot="1" x14ac:dyDescent="0.3">
      <c r="A31" s="60" t="s">
        <v>55</v>
      </c>
      <c r="B31" s="61">
        <v>1736747240.5699999</v>
      </c>
      <c r="C31" s="61">
        <v>164990987.86000001</v>
      </c>
      <c r="D31" s="61">
        <v>251394163.06999999</v>
      </c>
      <c r="E31" s="62">
        <f t="shared" si="0"/>
        <v>1320362089.6400001</v>
      </c>
    </row>
    <row r="32" spans="1:5" ht="16.5" thickBot="1" x14ac:dyDescent="0.3">
      <c r="A32" s="48" t="s">
        <v>56</v>
      </c>
      <c r="B32" s="63">
        <f>SUM(B4:B31)</f>
        <v>8683736202.8899994</v>
      </c>
      <c r="C32" s="63">
        <f>SUM(C4:C31)</f>
        <v>303930767.03000003</v>
      </c>
      <c r="D32" s="63">
        <f>SUM(D4:D31)</f>
        <v>455635638.60000002</v>
      </c>
      <c r="E32" s="63">
        <f>SUM(E4:E31)</f>
        <v>7924169797.2600002</v>
      </c>
    </row>
  </sheetData>
  <mergeCells count="1">
    <mergeCell ref="A1:E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302B7-2D81-4283-9BFB-86EE4B36F8CF}">
  <sheetPr>
    <pageSetUpPr fitToPage="1"/>
  </sheetPr>
  <dimension ref="A1:X2369"/>
  <sheetViews>
    <sheetView showGridLines="0" zoomScaleNormal="100" workbookViewId="0">
      <selection sqref="A1:J1"/>
    </sheetView>
  </sheetViews>
  <sheetFormatPr defaultRowHeight="15" x14ac:dyDescent="0.25"/>
  <cols>
    <col min="1" max="1" width="12.7109375" customWidth="1"/>
    <col min="2" max="2" width="22.7109375" customWidth="1"/>
    <col min="3" max="8" width="18.7109375" customWidth="1"/>
    <col min="9" max="10" width="12.7109375" customWidth="1"/>
    <col min="11" max="11" width="2.7109375" customWidth="1"/>
    <col min="12" max="12" width="37.7109375" bestFit="1" customWidth="1"/>
    <col min="13" max="13" width="20.28515625" bestFit="1" customWidth="1"/>
    <col min="14" max="14" width="21.5703125" bestFit="1" customWidth="1"/>
    <col min="15" max="15" width="2.7109375" customWidth="1"/>
    <col min="16" max="16" width="39.5703125" bestFit="1" customWidth="1"/>
    <col min="17" max="17" width="20.28515625" bestFit="1" customWidth="1"/>
    <col min="18" max="18" width="21.5703125" bestFit="1" customWidth="1"/>
    <col min="19" max="19" width="2.7109375" customWidth="1"/>
    <col min="20" max="20" width="50.7109375" bestFit="1" customWidth="1"/>
    <col min="21" max="24" width="15.7109375" customWidth="1"/>
    <col min="25" max="25" width="2.7109375" customWidth="1"/>
  </cols>
  <sheetData>
    <row r="1" spans="1:24" ht="47.1" customHeight="1" thickBot="1" x14ac:dyDescent="0.3">
      <c r="A1" s="96" t="s">
        <v>57</v>
      </c>
      <c r="B1" s="89"/>
      <c r="C1" s="89"/>
      <c r="D1" s="89"/>
      <c r="E1" s="89"/>
      <c r="F1" s="89"/>
      <c r="G1" s="89"/>
      <c r="H1" s="89"/>
      <c r="I1" s="89"/>
      <c r="J1" s="89"/>
      <c r="L1" s="96" t="s">
        <v>58</v>
      </c>
      <c r="M1" s="93"/>
      <c r="N1" s="93"/>
      <c r="P1" s="96" t="s">
        <v>59</v>
      </c>
      <c r="Q1" s="93"/>
      <c r="R1" s="93"/>
      <c r="T1" s="96" t="s">
        <v>60</v>
      </c>
      <c r="U1" s="93"/>
      <c r="V1" s="93"/>
      <c r="W1" s="93"/>
      <c r="X1" s="93"/>
    </row>
    <row r="2" spans="1:24" ht="16.5" thickBot="1" x14ac:dyDescent="0.3">
      <c r="A2" s="97" t="s">
        <v>23</v>
      </c>
      <c r="B2" s="99" t="s">
        <v>61</v>
      </c>
      <c r="C2" s="101" t="s">
        <v>331</v>
      </c>
      <c r="D2" s="102"/>
      <c r="E2" s="103"/>
      <c r="F2" s="101" t="s">
        <v>332</v>
      </c>
      <c r="G2" s="102"/>
      <c r="H2" s="103"/>
      <c r="I2" s="104" t="s">
        <v>64</v>
      </c>
      <c r="J2" s="104" t="s">
        <v>65</v>
      </c>
      <c r="L2" s="95" t="s">
        <v>66</v>
      </c>
      <c r="M2" s="95" t="s">
        <v>62</v>
      </c>
      <c r="N2" s="95" t="s">
        <v>63</v>
      </c>
      <c r="P2" s="95" t="s">
        <v>67</v>
      </c>
      <c r="Q2" s="95" t="s">
        <v>62</v>
      </c>
      <c r="R2" s="95" t="s">
        <v>63</v>
      </c>
      <c r="T2" s="107" t="s">
        <v>68</v>
      </c>
      <c r="U2" s="107" t="s">
        <v>69</v>
      </c>
      <c r="V2" s="107" t="s">
        <v>70</v>
      </c>
      <c r="W2" s="107" t="s">
        <v>71</v>
      </c>
      <c r="X2" s="107" t="s">
        <v>72</v>
      </c>
    </row>
    <row r="3" spans="1:24" ht="32.25" thickBot="1" x14ac:dyDescent="0.3">
      <c r="A3" s="98"/>
      <c r="B3" s="100"/>
      <c r="C3" s="64" t="s">
        <v>73</v>
      </c>
      <c r="D3" s="65" t="s">
        <v>15</v>
      </c>
      <c r="E3" s="64" t="s">
        <v>74</v>
      </c>
      <c r="F3" s="64" t="s">
        <v>73</v>
      </c>
      <c r="G3" s="65" t="s">
        <v>15</v>
      </c>
      <c r="H3" s="64" t="s">
        <v>75</v>
      </c>
      <c r="I3" s="105"/>
      <c r="J3" s="105"/>
      <c r="L3" s="95"/>
      <c r="M3" s="95"/>
      <c r="N3" s="95"/>
      <c r="P3" s="95"/>
      <c r="Q3" s="95"/>
      <c r="R3" s="95"/>
      <c r="T3" s="107"/>
      <c r="U3" s="107"/>
      <c r="V3" s="107"/>
      <c r="W3" s="107"/>
      <c r="X3" s="107"/>
    </row>
    <row r="4" spans="1:24" x14ac:dyDescent="0.25">
      <c r="A4" s="23" t="s">
        <v>28</v>
      </c>
      <c r="B4" s="1">
        <v>12343878.030000001</v>
      </c>
      <c r="C4" s="1">
        <v>8555054.0299999993</v>
      </c>
      <c r="D4" s="1">
        <v>134416.79999999999</v>
      </c>
      <c r="E4" s="66">
        <f>C4+D4</f>
        <v>8689470.8300000001</v>
      </c>
      <c r="F4" s="1">
        <v>3614155.55</v>
      </c>
      <c r="G4" s="1">
        <v>117372.75</v>
      </c>
      <c r="H4" s="66">
        <f>F4+G4</f>
        <v>3731528.3</v>
      </c>
      <c r="I4" s="67">
        <f>IFERROR((C4+D4)/B4,"")</f>
        <v>0.70394982912837478</v>
      </c>
      <c r="J4" s="67">
        <f>IFERROR((F4+G4)/B4,"")</f>
        <v>0.30229789138640734</v>
      </c>
      <c r="L4" s="70" t="s">
        <v>76</v>
      </c>
      <c r="M4" s="71">
        <v>1694943708.6399999</v>
      </c>
      <c r="N4" s="71">
        <v>897587196.84999979</v>
      </c>
      <c r="P4" s="74" t="s">
        <v>28</v>
      </c>
      <c r="Q4" s="75">
        <v>8555054.0299999993</v>
      </c>
      <c r="R4" s="75">
        <v>3614155.55</v>
      </c>
      <c r="T4" s="74" t="s">
        <v>28</v>
      </c>
      <c r="U4" s="77">
        <v>672</v>
      </c>
      <c r="V4" s="77">
        <v>415860</v>
      </c>
      <c r="W4" s="78">
        <v>298</v>
      </c>
      <c r="X4" s="77">
        <v>165132</v>
      </c>
    </row>
    <row r="5" spans="1:24" x14ac:dyDescent="0.25">
      <c r="A5" s="23" t="s">
        <v>29</v>
      </c>
      <c r="B5" s="1">
        <v>36798163.619999997</v>
      </c>
      <c r="C5" s="1">
        <v>12240635.660000002</v>
      </c>
      <c r="D5" s="1">
        <v>345438.48</v>
      </c>
      <c r="E5" s="66">
        <f>C5+D5</f>
        <v>12586074.140000002</v>
      </c>
      <c r="F5" s="1">
        <v>6145752.5600000005</v>
      </c>
      <c r="G5" s="1">
        <v>315247.15999999997</v>
      </c>
      <c r="H5" s="66">
        <f t="shared" ref="H5:H31" si="0">F5+G5</f>
        <v>6460999.7200000007</v>
      </c>
      <c r="I5" s="67">
        <f t="shared" ref="I5:I32" si="1">IFERROR((C5+D5)/B5,"")</f>
        <v>0.34202995209139742</v>
      </c>
      <c r="J5" s="67">
        <f t="shared" ref="J5:J32" si="2">IFERROR((F5+G5)/B5,"")</f>
        <v>0.17557940626386076</v>
      </c>
      <c r="L5" s="31" t="s">
        <v>77</v>
      </c>
      <c r="M5" s="26">
        <v>301678422.92000002</v>
      </c>
      <c r="N5" s="26">
        <v>111911519.35999998</v>
      </c>
      <c r="P5" s="34" t="s">
        <v>76</v>
      </c>
      <c r="Q5" s="76">
        <v>8555054.0299999993</v>
      </c>
      <c r="R5" s="76">
        <v>3614155.55</v>
      </c>
      <c r="T5" s="34" t="s">
        <v>76</v>
      </c>
      <c r="U5" s="35">
        <v>672</v>
      </c>
      <c r="V5" s="35">
        <v>415860</v>
      </c>
      <c r="W5" s="36">
        <v>298</v>
      </c>
      <c r="X5" s="35">
        <v>165132</v>
      </c>
    </row>
    <row r="6" spans="1:24" x14ac:dyDescent="0.25">
      <c r="A6" s="23" t="s">
        <v>30</v>
      </c>
      <c r="B6" s="1">
        <v>56939623.160000004</v>
      </c>
      <c r="C6" s="1">
        <v>39547457.659999996</v>
      </c>
      <c r="D6" s="1">
        <v>301015.33</v>
      </c>
      <c r="E6" s="66">
        <f t="shared" ref="E6:E31" si="3">C6+D6</f>
        <v>39848472.989999995</v>
      </c>
      <c r="F6" s="1">
        <v>17933504.579999998</v>
      </c>
      <c r="G6" s="1">
        <v>263268.03000000003</v>
      </c>
      <c r="H6" s="66">
        <f t="shared" si="0"/>
        <v>18196772.609999999</v>
      </c>
      <c r="I6" s="67">
        <f t="shared" si="1"/>
        <v>0.69983731501042823</v>
      </c>
      <c r="J6" s="67">
        <f t="shared" si="2"/>
        <v>0.31958013769896537</v>
      </c>
      <c r="L6" s="31" t="s">
        <v>78</v>
      </c>
      <c r="M6" s="26">
        <v>359297548.19999999</v>
      </c>
      <c r="N6" s="26">
        <v>69589139.650000006</v>
      </c>
      <c r="P6" s="32" t="s">
        <v>77</v>
      </c>
      <c r="Q6" s="26">
        <v>1110380.22</v>
      </c>
      <c r="R6" s="26">
        <v>157025.22</v>
      </c>
      <c r="T6" s="33" t="s">
        <v>77</v>
      </c>
      <c r="U6" s="37">
        <v>122</v>
      </c>
      <c r="V6" s="37">
        <v>76908</v>
      </c>
      <c r="W6" s="38">
        <v>17</v>
      </c>
      <c r="X6" s="37">
        <v>10876</v>
      </c>
    </row>
    <row r="7" spans="1:24" x14ac:dyDescent="0.25">
      <c r="A7" s="23" t="s">
        <v>31</v>
      </c>
      <c r="B7" s="1">
        <v>8410622.0899999999</v>
      </c>
      <c r="C7" s="1">
        <v>5933982.4000000004</v>
      </c>
      <c r="D7" s="1">
        <v>89466.4</v>
      </c>
      <c r="E7" s="66">
        <f t="shared" si="3"/>
        <v>6023448.8000000007</v>
      </c>
      <c r="F7" s="1">
        <v>1938953.2900000003</v>
      </c>
      <c r="G7" s="1">
        <v>74686.53</v>
      </c>
      <c r="H7" s="66">
        <f t="shared" si="0"/>
        <v>2013639.8200000003</v>
      </c>
      <c r="I7" s="67">
        <f t="shared" si="1"/>
        <v>0.71617161436390264</v>
      </c>
      <c r="J7" s="67">
        <f t="shared" si="2"/>
        <v>0.23941627604385687</v>
      </c>
      <c r="L7" s="31" t="s">
        <v>80</v>
      </c>
      <c r="M7" s="26">
        <v>132468777.95</v>
      </c>
      <c r="N7" s="26">
        <v>58122747.68</v>
      </c>
      <c r="P7" s="32" t="s">
        <v>78</v>
      </c>
      <c r="Q7" s="26">
        <v>4063513.62</v>
      </c>
      <c r="R7" s="26">
        <v>1520671.69</v>
      </c>
      <c r="T7" s="39" t="s">
        <v>79</v>
      </c>
      <c r="U7" s="40">
        <v>122</v>
      </c>
      <c r="V7" s="40">
        <v>76908</v>
      </c>
      <c r="W7" s="41">
        <v>17</v>
      </c>
      <c r="X7" s="40">
        <v>10876</v>
      </c>
    </row>
    <row r="8" spans="1:24" x14ac:dyDescent="0.25">
      <c r="A8" s="23" t="s">
        <v>32</v>
      </c>
      <c r="B8" s="1">
        <v>201863981.06</v>
      </c>
      <c r="C8" s="1">
        <v>86994354.389999986</v>
      </c>
      <c r="D8" s="1">
        <v>96302.14</v>
      </c>
      <c r="E8" s="66">
        <f t="shared" si="3"/>
        <v>87090656.529999986</v>
      </c>
      <c r="F8" s="1">
        <v>37431043.110000007</v>
      </c>
      <c r="G8" s="1">
        <v>86777.86</v>
      </c>
      <c r="H8" s="66">
        <f t="shared" si="0"/>
        <v>37517820.970000006</v>
      </c>
      <c r="I8" s="67">
        <f t="shared" si="1"/>
        <v>0.43143237378298827</v>
      </c>
      <c r="J8" s="67">
        <f t="shared" si="2"/>
        <v>0.18585693580891277</v>
      </c>
      <c r="L8" s="31" t="s">
        <v>82</v>
      </c>
      <c r="M8" s="26">
        <v>335861032.15000004</v>
      </c>
      <c r="N8" s="26">
        <v>327682313.6699999</v>
      </c>
      <c r="P8" s="32" t="s">
        <v>82</v>
      </c>
      <c r="Q8" s="26">
        <v>3381160.19</v>
      </c>
      <c r="R8" s="26">
        <v>1936458.64</v>
      </c>
      <c r="T8" s="85" t="s">
        <v>81</v>
      </c>
      <c r="U8" s="84">
        <v>122</v>
      </c>
      <c r="V8" s="84">
        <v>76908</v>
      </c>
      <c r="W8" s="10">
        <v>17</v>
      </c>
      <c r="X8" s="84">
        <v>10876</v>
      </c>
    </row>
    <row r="9" spans="1:24" x14ac:dyDescent="0.25">
      <c r="A9" s="23" t="s">
        <v>33</v>
      </c>
      <c r="B9" s="1">
        <v>157593020.64000002</v>
      </c>
      <c r="C9" s="1">
        <v>89883715.019999996</v>
      </c>
      <c r="D9" s="1">
        <v>1114626.8</v>
      </c>
      <c r="E9" s="66">
        <f t="shared" si="3"/>
        <v>90998341.819999993</v>
      </c>
      <c r="F9" s="1">
        <v>29841129.970000003</v>
      </c>
      <c r="G9" s="1">
        <v>1019437.67</v>
      </c>
      <c r="H9" s="66">
        <f t="shared" si="0"/>
        <v>30860567.640000004</v>
      </c>
      <c r="I9" s="67">
        <f t="shared" si="1"/>
        <v>0.57742621754724421</v>
      </c>
      <c r="J9" s="67">
        <f t="shared" si="2"/>
        <v>0.19582445665850143</v>
      </c>
      <c r="L9" s="31" t="s">
        <v>83</v>
      </c>
      <c r="M9" s="26">
        <v>398573610.82000005</v>
      </c>
      <c r="N9" s="26">
        <v>257899536.83999997</v>
      </c>
      <c r="P9" s="74" t="s">
        <v>29</v>
      </c>
      <c r="Q9" s="75">
        <v>12240635.660000002</v>
      </c>
      <c r="R9" s="75">
        <v>6145752.5600000005</v>
      </c>
      <c r="T9" s="33" t="s">
        <v>78</v>
      </c>
      <c r="U9" s="37">
        <v>430</v>
      </c>
      <c r="V9" s="37">
        <v>295148</v>
      </c>
      <c r="W9" s="38">
        <v>161</v>
      </c>
      <c r="X9" s="37">
        <v>110452</v>
      </c>
    </row>
    <row r="10" spans="1:24" x14ac:dyDescent="0.25">
      <c r="A10" s="23" t="s">
        <v>34</v>
      </c>
      <c r="B10" s="1">
        <v>244370231.66</v>
      </c>
      <c r="C10" s="1">
        <v>160600619.30000001</v>
      </c>
      <c r="D10" s="1">
        <v>1707233.1</v>
      </c>
      <c r="E10" s="66">
        <f t="shared" si="3"/>
        <v>162307852.40000001</v>
      </c>
      <c r="F10" s="1">
        <v>75555202.969999984</v>
      </c>
      <c r="G10" s="1">
        <v>1136334.3500000001</v>
      </c>
      <c r="H10" s="66">
        <f t="shared" si="0"/>
        <v>76691537.319999978</v>
      </c>
      <c r="I10" s="67">
        <f t="shared" si="1"/>
        <v>0.66418831499011732</v>
      </c>
      <c r="J10" s="67">
        <f t="shared" si="2"/>
        <v>0.31383338632957281</v>
      </c>
      <c r="L10" s="31" t="s">
        <v>84</v>
      </c>
      <c r="M10" s="26">
        <v>27148958.550000004</v>
      </c>
      <c r="N10" s="26">
        <v>11384949.139999999</v>
      </c>
      <c r="P10" s="34" t="s">
        <v>76</v>
      </c>
      <c r="Q10" s="76">
        <v>4771866.3499999996</v>
      </c>
      <c r="R10" s="76">
        <v>1983739.62</v>
      </c>
      <c r="T10" s="39" t="s">
        <v>79</v>
      </c>
      <c r="U10" s="40">
        <v>430</v>
      </c>
      <c r="V10" s="40">
        <v>295148</v>
      </c>
      <c r="W10" s="41">
        <v>161</v>
      </c>
      <c r="X10" s="40">
        <v>110452</v>
      </c>
    </row>
    <row r="11" spans="1:24" x14ac:dyDescent="0.25">
      <c r="A11" s="23" t="s">
        <v>35</v>
      </c>
      <c r="B11" s="1">
        <v>98728551.00999999</v>
      </c>
      <c r="C11" s="1">
        <v>40838535.259999998</v>
      </c>
      <c r="D11" s="1">
        <v>989901.62</v>
      </c>
      <c r="E11" s="66">
        <f t="shared" si="3"/>
        <v>41828436.879999995</v>
      </c>
      <c r="F11" s="1">
        <v>17978637.969999999</v>
      </c>
      <c r="G11" s="1">
        <v>788594.8</v>
      </c>
      <c r="H11" s="66">
        <f>F11+G11</f>
        <v>18767232.77</v>
      </c>
      <c r="I11" s="67">
        <f t="shared" si="1"/>
        <v>0.4236711311175152</v>
      </c>
      <c r="J11" s="67">
        <f t="shared" si="2"/>
        <v>0.19008921510555857</v>
      </c>
      <c r="L11" s="31" t="s">
        <v>86</v>
      </c>
      <c r="M11" s="26">
        <v>139915358.05000004</v>
      </c>
      <c r="N11" s="26">
        <v>60996990.510000013</v>
      </c>
      <c r="P11" s="32" t="s">
        <v>77</v>
      </c>
      <c r="Q11" s="26">
        <v>1706438.3</v>
      </c>
      <c r="R11" s="26">
        <v>0</v>
      </c>
      <c r="T11" s="85" t="s">
        <v>85</v>
      </c>
      <c r="U11" s="84">
        <v>430</v>
      </c>
      <c r="V11" s="84">
        <v>295148</v>
      </c>
      <c r="W11" s="10">
        <v>161</v>
      </c>
      <c r="X11" s="84">
        <v>110452</v>
      </c>
    </row>
    <row r="12" spans="1:24" x14ac:dyDescent="0.25">
      <c r="A12" s="23" t="s">
        <v>36</v>
      </c>
      <c r="B12" s="1">
        <v>137700411.84999999</v>
      </c>
      <c r="C12" s="1">
        <v>108076896.16</v>
      </c>
      <c r="D12" s="1">
        <v>1564198</v>
      </c>
      <c r="E12" s="66">
        <f t="shared" si="3"/>
        <v>109641094.16</v>
      </c>
      <c r="F12" s="1">
        <v>31038926.640000004</v>
      </c>
      <c r="G12" s="1">
        <v>1256207.4099999999</v>
      </c>
      <c r="H12" s="66">
        <f t="shared" si="0"/>
        <v>32295134.050000004</v>
      </c>
      <c r="I12" s="67">
        <f t="shared" si="1"/>
        <v>0.79622923916476285</v>
      </c>
      <c r="J12" s="67">
        <f t="shared" si="2"/>
        <v>0.23453186244046811</v>
      </c>
      <c r="L12" s="70" t="s">
        <v>87</v>
      </c>
      <c r="M12" s="71">
        <v>47048782.799999997</v>
      </c>
      <c r="N12" s="71">
        <v>18018980.27</v>
      </c>
      <c r="P12" s="32" t="s">
        <v>78</v>
      </c>
      <c r="Q12" s="26">
        <v>989238.18</v>
      </c>
      <c r="R12" s="26">
        <v>0</v>
      </c>
      <c r="T12" s="33" t="s">
        <v>82</v>
      </c>
      <c r="U12" s="37">
        <v>120</v>
      </c>
      <c r="V12" s="37">
        <v>43804</v>
      </c>
      <c r="W12" s="38">
        <v>120</v>
      </c>
      <c r="X12" s="37">
        <v>43804</v>
      </c>
    </row>
    <row r="13" spans="1:24" x14ac:dyDescent="0.25">
      <c r="A13" s="23" t="s">
        <v>37</v>
      </c>
      <c r="B13" s="1">
        <v>66723351.279999986</v>
      </c>
      <c r="C13" s="1">
        <v>25064200.880000003</v>
      </c>
      <c r="D13" s="1">
        <v>720168.5</v>
      </c>
      <c r="E13" s="66">
        <f t="shared" si="3"/>
        <v>25784369.380000003</v>
      </c>
      <c r="F13" s="1">
        <v>12885897.909999998</v>
      </c>
      <c r="G13" s="1">
        <v>669108.55000000005</v>
      </c>
      <c r="H13" s="66">
        <f t="shared" si="0"/>
        <v>13555006.459999999</v>
      </c>
      <c r="I13" s="67">
        <f t="shared" si="1"/>
        <v>0.38643696525070598</v>
      </c>
      <c r="J13" s="67">
        <f t="shared" si="2"/>
        <v>0.20315236270308637</v>
      </c>
      <c r="L13" s="31" t="s">
        <v>88</v>
      </c>
      <c r="M13" s="26">
        <v>47048782.799999997</v>
      </c>
      <c r="N13" s="26">
        <v>18018980.27</v>
      </c>
      <c r="P13" s="32" t="s">
        <v>82</v>
      </c>
      <c r="Q13" s="26">
        <v>1125263.45</v>
      </c>
      <c r="R13" s="26">
        <v>1125263.45</v>
      </c>
      <c r="T13" s="39" t="s">
        <v>79</v>
      </c>
      <c r="U13" s="40">
        <v>120</v>
      </c>
      <c r="V13" s="40">
        <v>43804</v>
      </c>
      <c r="W13" s="41">
        <v>120</v>
      </c>
      <c r="X13" s="40">
        <v>43804</v>
      </c>
    </row>
    <row r="14" spans="1:24" x14ac:dyDescent="0.25">
      <c r="A14" s="23" t="s">
        <v>38</v>
      </c>
      <c r="B14" s="1">
        <v>489793963.74000001</v>
      </c>
      <c r="C14" s="1">
        <v>284149533.25000006</v>
      </c>
      <c r="D14" s="1">
        <v>5523180.8700000001</v>
      </c>
      <c r="E14" s="66">
        <f t="shared" si="3"/>
        <v>289672714.12000006</v>
      </c>
      <c r="F14" s="1">
        <v>119398797.01999998</v>
      </c>
      <c r="G14" s="1">
        <v>4555106.72</v>
      </c>
      <c r="H14" s="66">
        <f t="shared" si="0"/>
        <v>123953903.73999998</v>
      </c>
      <c r="I14" s="67">
        <f t="shared" si="1"/>
        <v>0.59141748482994494</v>
      </c>
      <c r="J14" s="67">
        <f t="shared" si="2"/>
        <v>0.25307356340920345</v>
      </c>
      <c r="L14" s="70" t="s">
        <v>90</v>
      </c>
      <c r="M14" s="71">
        <v>2033147940.2100003</v>
      </c>
      <c r="N14" s="71">
        <v>878647460.0400002</v>
      </c>
      <c r="P14" s="32" t="s">
        <v>83</v>
      </c>
      <c r="Q14" s="26">
        <v>950926.42</v>
      </c>
      <c r="R14" s="26">
        <v>858476.17</v>
      </c>
      <c r="T14" s="85" t="s">
        <v>89</v>
      </c>
      <c r="U14" s="84">
        <v>22</v>
      </c>
      <c r="V14" s="84">
        <v>4812</v>
      </c>
      <c r="W14" s="10">
        <v>22</v>
      </c>
      <c r="X14" s="84">
        <v>4812</v>
      </c>
    </row>
    <row r="15" spans="1:24" x14ac:dyDescent="0.25">
      <c r="A15" s="23" t="s">
        <v>39</v>
      </c>
      <c r="B15" s="1">
        <v>54332843.740000002</v>
      </c>
      <c r="C15" s="1">
        <v>42257251.460000008</v>
      </c>
      <c r="D15" s="1">
        <v>842312.19</v>
      </c>
      <c r="E15" s="66">
        <f t="shared" si="3"/>
        <v>43099563.650000006</v>
      </c>
      <c r="F15" s="1">
        <v>12563482.309999999</v>
      </c>
      <c r="G15" s="1">
        <v>465497.29</v>
      </c>
      <c r="H15" s="66">
        <f t="shared" si="0"/>
        <v>13028979.599999998</v>
      </c>
      <c r="I15" s="67">
        <f t="shared" si="1"/>
        <v>0.79325065067908418</v>
      </c>
      <c r="J15" s="67">
        <f t="shared" si="2"/>
        <v>0.23979933136479703</v>
      </c>
      <c r="L15" s="31" t="s">
        <v>92</v>
      </c>
      <c r="M15" s="26">
        <v>612610045.14000022</v>
      </c>
      <c r="N15" s="26">
        <v>276054087.69000012</v>
      </c>
      <c r="P15" s="34" t="s">
        <v>87</v>
      </c>
      <c r="Q15" s="76">
        <v>1229224.6599999999</v>
      </c>
      <c r="R15" s="76">
        <v>884710.12</v>
      </c>
      <c r="T15" s="85" t="s">
        <v>91</v>
      </c>
      <c r="U15" s="84">
        <v>98</v>
      </c>
      <c r="V15" s="84">
        <v>38992</v>
      </c>
      <c r="W15" s="10">
        <v>98</v>
      </c>
      <c r="X15" s="84">
        <v>38992</v>
      </c>
    </row>
    <row r="16" spans="1:24" x14ac:dyDescent="0.25">
      <c r="A16" s="23" t="s">
        <v>40</v>
      </c>
      <c r="B16" s="1">
        <v>92265907.480000004</v>
      </c>
      <c r="C16" s="1">
        <v>57849951.310000002</v>
      </c>
      <c r="D16" s="1">
        <v>977894.62</v>
      </c>
      <c r="E16" s="66">
        <f t="shared" si="3"/>
        <v>58827845.93</v>
      </c>
      <c r="F16" s="1">
        <v>21960213.539999999</v>
      </c>
      <c r="G16" s="1">
        <v>779694</v>
      </c>
      <c r="H16" s="66">
        <f t="shared" si="0"/>
        <v>22739907.539999999</v>
      </c>
      <c r="I16" s="67">
        <f t="shared" si="1"/>
        <v>0.63759028157558417</v>
      </c>
      <c r="J16" s="67">
        <f t="shared" si="2"/>
        <v>0.24646056339855768</v>
      </c>
      <c r="L16" s="31" t="s">
        <v>93</v>
      </c>
      <c r="M16" s="26">
        <v>383610967.05999994</v>
      </c>
      <c r="N16" s="26">
        <v>144245339.75000006</v>
      </c>
      <c r="P16" s="32" t="s">
        <v>88</v>
      </c>
      <c r="Q16" s="26">
        <v>1229224.6599999999</v>
      </c>
      <c r="R16" s="26">
        <v>884710.12</v>
      </c>
      <c r="T16" s="74" t="s">
        <v>29</v>
      </c>
      <c r="U16" s="77">
        <v>72191</v>
      </c>
      <c r="V16" s="77">
        <v>773670</v>
      </c>
      <c r="W16" s="78">
        <v>17602</v>
      </c>
      <c r="X16" s="77">
        <v>462029</v>
      </c>
    </row>
    <row r="17" spans="1:24" x14ac:dyDescent="0.25">
      <c r="A17" s="23" t="s">
        <v>41</v>
      </c>
      <c r="B17" s="1">
        <v>96541427.25999999</v>
      </c>
      <c r="C17" s="1">
        <v>78410600.890000001</v>
      </c>
      <c r="D17" s="1">
        <v>-2519039.9</v>
      </c>
      <c r="E17" s="66">
        <f t="shared" si="3"/>
        <v>75891560.989999995</v>
      </c>
      <c r="F17" s="1">
        <v>30519185.060000006</v>
      </c>
      <c r="G17" s="1">
        <v>-2263105.4500000002</v>
      </c>
      <c r="H17" s="66">
        <f t="shared" si="0"/>
        <v>28256079.610000007</v>
      </c>
      <c r="I17" s="67">
        <f t="shared" si="1"/>
        <v>0.78610357381202867</v>
      </c>
      <c r="J17" s="67">
        <f t="shared" si="2"/>
        <v>0.29268346669355022</v>
      </c>
      <c r="L17" s="31" t="s">
        <v>94</v>
      </c>
      <c r="M17" s="26">
        <v>799394616.83000004</v>
      </c>
      <c r="N17" s="26">
        <v>360573493.66999996</v>
      </c>
      <c r="P17" s="34" t="s">
        <v>90</v>
      </c>
      <c r="Q17" s="76">
        <v>2657436.62</v>
      </c>
      <c r="R17" s="76">
        <v>596336.64000000001</v>
      </c>
      <c r="T17" s="34" t="s">
        <v>76</v>
      </c>
      <c r="U17" s="35">
        <v>5585</v>
      </c>
      <c r="V17" s="35">
        <v>427042</v>
      </c>
      <c r="W17" s="36">
        <v>467</v>
      </c>
      <c r="X17" s="35">
        <v>251399</v>
      </c>
    </row>
    <row r="18" spans="1:24" x14ac:dyDescent="0.25">
      <c r="A18" s="23" t="s">
        <v>42</v>
      </c>
      <c r="B18" s="1">
        <v>55218355.640000001</v>
      </c>
      <c r="C18" s="1">
        <v>22355590.710000001</v>
      </c>
      <c r="D18" s="1">
        <v>799376.62</v>
      </c>
      <c r="E18" s="66">
        <f t="shared" si="3"/>
        <v>23154967.330000002</v>
      </c>
      <c r="F18" s="1">
        <v>9235115.1100000013</v>
      </c>
      <c r="G18" s="1">
        <v>726713.29</v>
      </c>
      <c r="H18" s="66">
        <f t="shared" si="0"/>
        <v>9961828.4000000022</v>
      </c>
      <c r="I18" s="67">
        <f t="shared" si="1"/>
        <v>0.41933460461880573</v>
      </c>
      <c r="J18" s="67">
        <f t="shared" si="2"/>
        <v>0.18040791480548338</v>
      </c>
      <c r="L18" s="31" t="s">
        <v>95</v>
      </c>
      <c r="M18" s="26">
        <v>93869543.460000023</v>
      </c>
      <c r="N18" s="26">
        <v>34047938.359999999</v>
      </c>
      <c r="P18" s="32" t="s">
        <v>92</v>
      </c>
      <c r="Q18" s="26">
        <v>495747.53</v>
      </c>
      <c r="R18" s="26">
        <v>140588.04999999999</v>
      </c>
      <c r="T18" s="33" t="s">
        <v>77</v>
      </c>
      <c r="U18" s="37">
        <v>52</v>
      </c>
      <c r="V18" s="37">
        <v>37368</v>
      </c>
      <c r="W18" s="38">
        <v>0</v>
      </c>
      <c r="X18" s="37">
        <v>0</v>
      </c>
    </row>
    <row r="19" spans="1:24" x14ac:dyDescent="0.25">
      <c r="A19" s="23" t="s">
        <v>43</v>
      </c>
      <c r="B19" s="1">
        <v>160278903.70000002</v>
      </c>
      <c r="C19" s="1">
        <v>147249242</v>
      </c>
      <c r="D19" s="1">
        <v>197588.19</v>
      </c>
      <c r="E19" s="66">
        <f t="shared" si="3"/>
        <v>147446830.19</v>
      </c>
      <c r="F19" s="1">
        <v>30265356</v>
      </c>
      <c r="G19" s="1">
        <v>177355.16</v>
      </c>
      <c r="H19" s="66">
        <f t="shared" si="0"/>
        <v>30442711.16</v>
      </c>
      <c r="I19" s="67">
        <f t="shared" si="1"/>
        <v>0.91993909857270872</v>
      </c>
      <c r="J19" s="67">
        <f t="shared" si="2"/>
        <v>0.18993585841453442</v>
      </c>
      <c r="L19" s="31" t="s">
        <v>96</v>
      </c>
      <c r="M19" s="26">
        <v>63990811.890000001</v>
      </c>
      <c r="N19" s="26">
        <v>30910155.760000005</v>
      </c>
      <c r="P19" s="32" t="s">
        <v>93</v>
      </c>
      <c r="Q19" s="26">
        <v>303567.03999999998</v>
      </c>
      <c r="R19" s="26">
        <v>111870.56</v>
      </c>
      <c r="T19" s="39" t="s">
        <v>79</v>
      </c>
      <c r="U19" s="40">
        <v>52</v>
      </c>
      <c r="V19" s="40">
        <v>37368</v>
      </c>
      <c r="W19" s="41">
        <v>0</v>
      </c>
      <c r="X19" s="40">
        <v>0</v>
      </c>
    </row>
    <row r="20" spans="1:24" x14ac:dyDescent="0.25">
      <c r="A20" s="23" t="s">
        <v>44</v>
      </c>
      <c r="B20" s="1">
        <v>37561239.649999991</v>
      </c>
      <c r="C20" s="1">
        <v>23432749</v>
      </c>
      <c r="D20" s="1">
        <v>331848.3</v>
      </c>
      <c r="E20" s="66">
        <f t="shared" si="3"/>
        <v>23764597.300000001</v>
      </c>
      <c r="F20" s="1">
        <v>9799903</v>
      </c>
      <c r="G20" s="1">
        <v>304105.78000000003</v>
      </c>
      <c r="H20" s="66">
        <f t="shared" si="0"/>
        <v>10104008.779999999</v>
      </c>
      <c r="I20" s="67">
        <f t="shared" si="1"/>
        <v>0.63268937664042213</v>
      </c>
      <c r="J20" s="67">
        <f t="shared" si="2"/>
        <v>0.26900094017530651</v>
      </c>
      <c r="L20" s="31" t="s">
        <v>98</v>
      </c>
      <c r="M20" s="26">
        <v>79671955.829999998</v>
      </c>
      <c r="N20" s="26">
        <v>32816444.810000002</v>
      </c>
      <c r="P20" s="32" t="s">
        <v>94</v>
      </c>
      <c r="Q20" s="26">
        <v>895368.05</v>
      </c>
      <c r="R20" s="26">
        <v>154596.62</v>
      </c>
      <c r="T20" s="85" t="s">
        <v>97</v>
      </c>
      <c r="U20" s="84">
        <v>14</v>
      </c>
      <c r="V20" s="84">
        <v>10089</v>
      </c>
      <c r="W20" s="10">
        <v>0</v>
      </c>
      <c r="X20" s="84">
        <v>0</v>
      </c>
    </row>
    <row r="21" spans="1:24" x14ac:dyDescent="0.25">
      <c r="A21" s="23" t="s">
        <v>45</v>
      </c>
      <c r="B21" s="1">
        <v>347774388.75999999</v>
      </c>
      <c r="C21" s="1">
        <v>147066171.69999996</v>
      </c>
      <c r="D21" s="1">
        <v>3902063.43</v>
      </c>
      <c r="E21" s="66">
        <f t="shared" si="3"/>
        <v>150968235.12999997</v>
      </c>
      <c r="F21" s="1">
        <v>71427151.340000004</v>
      </c>
      <c r="G21" s="1">
        <v>2989955.51</v>
      </c>
      <c r="H21" s="66">
        <f t="shared" si="0"/>
        <v>74417106.850000009</v>
      </c>
      <c r="I21" s="67">
        <f t="shared" si="1"/>
        <v>0.43409819701871011</v>
      </c>
      <c r="J21" s="67">
        <f t="shared" si="2"/>
        <v>0.21398098668316673</v>
      </c>
      <c r="L21" s="70" t="s">
        <v>99</v>
      </c>
      <c r="M21" s="71">
        <v>669047308.38</v>
      </c>
      <c r="N21" s="71">
        <v>220795998.27999997</v>
      </c>
      <c r="P21" s="32" t="s">
        <v>95</v>
      </c>
      <c r="Q21" s="26">
        <v>290841.49</v>
      </c>
      <c r="R21" s="26">
        <v>60338</v>
      </c>
      <c r="T21" s="85" t="s">
        <v>81</v>
      </c>
      <c r="U21" s="84">
        <v>38</v>
      </c>
      <c r="V21" s="84">
        <v>27279</v>
      </c>
      <c r="W21" s="10">
        <v>0</v>
      </c>
      <c r="X21" s="84">
        <v>0</v>
      </c>
    </row>
    <row r="22" spans="1:24" x14ac:dyDescent="0.25">
      <c r="A22" s="23" t="s">
        <v>46</v>
      </c>
      <c r="B22" s="1">
        <v>633676014.77999997</v>
      </c>
      <c r="C22" s="1">
        <v>395066534.74999994</v>
      </c>
      <c r="D22" s="1">
        <v>7522986.9199999999</v>
      </c>
      <c r="E22" s="66">
        <f t="shared" si="3"/>
        <v>402589521.66999996</v>
      </c>
      <c r="F22" s="1">
        <v>135091097.86999997</v>
      </c>
      <c r="G22" s="1">
        <v>15762331.630000001</v>
      </c>
      <c r="H22" s="66">
        <f t="shared" si="0"/>
        <v>150853429.49999997</v>
      </c>
      <c r="I22" s="67">
        <f t="shared" si="1"/>
        <v>0.63532390729633537</v>
      </c>
      <c r="J22" s="67">
        <f t="shared" si="2"/>
        <v>0.23806081653946357</v>
      </c>
      <c r="L22" s="31" t="s">
        <v>100</v>
      </c>
      <c r="M22" s="26">
        <v>312486111.90000004</v>
      </c>
      <c r="N22" s="26">
        <v>141136349.40999997</v>
      </c>
      <c r="P22" s="32" t="s">
        <v>96</v>
      </c>
      <c r="Q22" s="26">
        <v>671912.51</v>
      </c>
      <c r="R22" s="26">
        <v>128943.41</v>
      </c>
      <c r="T22" s="33" t="s">
        <v>78</v>
      </c>
      <c r="U22" s="37">
        <v>176</v>
      </c>
      <c r="V22" s="37">
        <v>128336</v>
      </c>
      <c r="W22" s="38">
        <v>0</v>
      </c>
      <c r="X22" s="37">
        <v>0</v>
      </c>
    </row>
    <row r="23" spans="1:24" x14ac:dyDescent="0.25">
      <c r="A23" s="23" t="s">
        <v>47</v>
      </c>
      <c r="B23" s="1">
        <v>51376880.459999993</v>
      </c>
      <c r="C23" s="1">
        <v>19691356.650000002</v>
      </c>
      <c r="D23" s="1">
        <v>-849706.2</v>
      </c>
      <c r="E23" s="66">
        <f t="shared" si="3"/>
        <v>18841650.450000003</v>
      </c>
      <c r="F23" s="1">
        <v>13296267.100000003</v>
      </c>
      <c r="G23" s="1">
        <v>-752329.87</v>
      </c>
      <c r="H23" s="66">
        <f t="shared" si="0"/>
        <v>12543937.230000004</v>
      </c>
      <c r="I23" s="67">
        <f t="shared" si="1"/>
        <v>0.36673403058539855</v>
      </c>
      <c r="J23" s="67">
        <f t="shared" si="2"/>
        <v>0.24415529159591964</v>
      </c>
      <c r="L23" s="31" t="s">
        <v>101</v>
      </c>
      <c r="M23" s="26">
        <v>170634536.31</v>
      </c>
      <c r="N23" s="26">
        <v>68525568.939999998</v>
      </c>
      <c r="P23" s="34" t="s">
        <v>99</v>
      </c>
      <c r="Q23" s="76">
        <v>2287198.73</v>
      </c>
      <c r="R23" s="76">
        <v>1777085.1900000002</v>
      </c>
      <c r="T23" s="39" t="s">
        <v>79</v>
      </c>
      <c r="U23" s="40">
        <v>176</v>
      </c>
      <c r="V23" s="40">
        <v>128336</v>
      </c>
      <c r="W23" s="41">
        <v>0</v>
      </c>
      <c r="X23" s="40">
        <v>0</v>
      </c>
    </row>
    <row r="24" spans="1:24" x14ac:dyDescent="0.25">
      <c r="A24" s="23" t="s">
        <v>48</v>
      </c>
      <c r="B24" s="1">
        <v>29842130.039999999</v>
      </c>
      <c r="C24" s="1">
        <v>10812544.4</v>
      </c>
      <c r="D24" s="1">
        <v>360353.96</v>
      </c>
      <c r="E24" s="66">
        <f t="shared" si="3"/>
        <v>11172898.360000001</v>
      </c>
      <c r="F24" s="1">
        <v>5183359.8499999996</v>
      </c>
      <c r="G24" s="1">
        <v>297940.62</v>
      </c>
      <c r="H24" s="66">
        <f t="shared" si="0"/>
        <v>5481300.4699999997</v>
      </c>
      <c r="I24" s="67">
        <f t="shared" si="1"/>
        <v>0.37440016329343767</v>
      </c>
      <c r="J24" s="67">
        <f t="shared" si="2"/>
        <v>0.18367658282612323</v>
      </c>
      <c r="L24" s="31" t="s">
        <v>102</v>
      </c>
      <c r="M24" s="26">
        <v>185926660.16999999</v>
      </c>
      <c r="N24" s="26">
        <v>11134079.93</v>
      </c>
      <c r="P24" s="32" t="s">
        <v>100</v>
      </c>
      <c r="Q24" s="26">
        <v>1559197.08</v>
      </c>
      <c r="R24" s="26">
        <v>1498641.62</v>
      </c>
      <c r="T24" s="85" t="s">
        <v>85</v>
      </c>
      <c r="U24" s="84">
        <v>176</v>
      </c>
      <c r="V24" s="84">
        <v>128336</v>
      </c>
      <c r="W24" s="10">
        <v>0</v>
      </c>
      <c r="X24" s="84">
        <v>0</v>
      </c>
    </row>
    <row r="25" spans="1:24" x14ac:dyDescent="0.25">
      <c r="A25" s="23" t="s">
        <v>49</v>
      </c>
      <c r="B25" s="1">
        <v>9038936.3499999996</v>
      </c>
      <c r="C25" s="1">
        <v>13205359.180000002</v>
      </c>
      <c r="D25" s="1">
        <v>69698.880000000005</v>
      </c>
      <c r="E25" s="66">
        <f t="shared" si="3"/>
        <v>13275058.060000002</v>
      </c>
      <c r="F25" s="1">
        <v>3575229.48</v>
      </c>
      <c r="G25" s="1">
        <v>56770.879999999997</v>
      </c>
      <c r="H25" s="66">
        <f t="shared" si="0"/>
        <v>3632000.36</v>
      </c>
      <c r="I25" s="68">
        <f t="shared" si="1"/>
        <v>1.4686526761525434</v>
      </c>
      <c r="J25" s="67">
        <f t="shared" si="2"/>
        <v>0.40181722930264907</v>
      </c>
      <c r="L25" s="70" t="s">
        <v>103</v>
      </c>
      <c r="M25" s="71">
        <v>143913926.59000003</v>
      </c>
      <c r="N25" s="71">
        <v>64636172.799999997</v>
      </c>
      <c r="P25" s="32" t="s">
        <v>101</v>
      </c>
      <c r="Q25" s="26">
        <v>24007.14</v>
      </c>
      <c r="R25" s="26">
        <v>20455.78</v>
      </c>
      <c r="T25" s="33" t="s">
        <v>82</v>
      </c>
      <c r="U25" s="37">
        <v>299</v>
      </c>
      <c r="V25" s="37">
        <v>163764</v>
      </c>
      <c r="W25" s="38">
        <v>299</v>
      </c>
      <c r="X25" s="37">
        <v>163764</v>
      </c>
    </row>
    <row r="26" spans="1:24" x14ac:dyDescent="0.25">
      <c r="A26" s="23" t="s">
        <v>50</v>
      </c>
      <c r="B26" s="1">
        <v>339956587.28000003</v>
      </c>
      <c r="C26" s="1">
        <v>181534725.70000005</v>
      </c>
      <c r="D26" s="1">
        <v>3195099.62</v>
      </c>
      <c r="E26" s="66">
        <f t="shared" si="3"/>
        <v>184729825.32000005</v>
      </c>
      <c r="F26" s="1">
        <v>66945510.009999983</v>
      </c>
      <c r="G26" s="1">
        <v>2396780.34</v>
      </c>
      <c r="H26" s="66">
        <f t="shared" si="0"/>
        <v>69342290.349999979</v>
      </c>
      <c r="I26" s="67">
        <f t="shared" si="1"/>
        <v>0.54339239841777254</v>
      </c>
      <c r="J26" s="67">
        <f t="shared" si="2"/>
        <v>0.20397395710084379</v>
      </c>
      <c r="L26" s="31" t="s">
        <v>104</v>
      </c>
      <c r="M26" s="26">
        <v>34074043.979999997</v>
      </c>
      <c r="N26" s="26">
        <v>15827816.380000001</v>
      </c>
      <c r="P26" s="32" t="s">
        <v>102</v>
      </c>
      <c r="Q26" s="26">
        <v>703994.51</v>
      </c>
      <c r="R26" s="26">
        <v>257987.79</v>
      </c>
      <c r="T26" s="39" t="s">
        <v>79</v>
      </c>
      <c r="U26" s="40">
        <v>299</v>
      </c>
      <c r="V26" s="40">
        <v>163764</v>
      </c>
      <c r="W26" s="41">
        <v>299</v>
      </c>
      <c r="X26" s="40">
        <v>163764</v>
      </c>
    </row>
    <row r="27" spans="1:24" x14ac:dyDescent="0.25">
      <c r="A27" s="23" t="s">
        <v>51</v>
      </c>
      <c r="B27" s="1">
        <v>285992047.14999998</v>
      </c>
      <c r="C27" s="1">
        <v>316573065.44999993</v>
      </c>
      <c r="D27" s="1">
        <v>2293793.67</v>
      </c>
      <c r="E27" s="66">
        <f t="shared" si="3"/>
        <v>318866859.11999995</v>
      </c>
      <c r="F27" s="1">
        <v>46251448.490000002</v>
      </c>
      <c r="G27" s="1">
        <v>1638132.93</v>
      </c>
      <c r="H27" s="66">
        <f t="shared" si="0"/>
        <v>47889581.420000002</v>
      </c>
      <c r="I27" s="67">
        <f t="shared" si="1"/>
        <v>1.1149500914364847</v>
      </c>
      <c r="J27" s="67">
        <f t="shared" si="2"/>
        <v>0.16745074521209463</v>
      </c>
      <c r="L27" s="31" t="s">
        <v>105</v>
      </c>
      <c r="M27" s="26">
        <v>9197403.7599999979</v>
      </c>
      <c r="N27" s="26">
        <v>3774420.4600000004</v>
      </c>
      <c r="P27" s="34" t="s">
        <v>103</v>
      </c>
      <c r="Q27" s="76">
        <v>1294909.3</v>
      </c>
      <c r="R27" s="76">
        <v>903880.99</v>
      </c>
      <c r="T27" s="85" t="s">
        <v>91</v>
      </c>
      <c r="U27" s="84">
        <v>206</v>
      </c>
      <c r="V27" s="84">
        <v>102738</v>
      </c>
      <c r="W27" s="10">
        <v>206</v>
      </c>
      <c r="X27" s="84">
        <v>102738</v>
      </c>
    </row>
    <row r="28" spans="1:24" x14ac:dyDescent="0.25">
      <c r="A28" s="23" t="s">
        <v>52</v>
      </c>
      <c r="B28" s="1">
        <v>32944781.260000002</v>
      </c>
      <c r="C28" s="1">
        <v>12029262.66</v>
      </c>
      <c r="D28" s="1">
        <v>314462.63</v>
      </c>
      <c r="E28" s="66">
        <f t="shared" si="3"/>
        <v>12343725.290000001</v>
      </c>
      <c r="F28" s="1">
        <v>5807865.0199999996</v>
      </c>
      <c r="G28" s="1">
        <v>280595</v>
      </c>
      <c r="H28" s="66">
        <f t="shared" si="0"/>
        <v>6088460.0199999996</v>
      </c>
      <c r="I28" s="67">
        <f t="shared" si="1"/>
        <v>0.37467923045484502</v>
      </c>
      <c r="J28" s="67">
        <f t="shared" si="2"/>
        <v>0.18480802686015463</v>
      </c>
      <c r="L28" s="31" t="s">
        <v>107</v>
      </c>
      <c r="M28" s="26">
        <v>100642478.85000004</v>
      </c>
      <c r="N28" s="26">
        <v>45033935.960000001</v>
      </c>
      <c r="P28" s="32" t="s">
        <v>107</v>
      </c>
      <c r="Q28" s="26">
        <v>1294909.3</v>
      </c>
      <c r="R28" s="26">
        <v>903880.99</v>
      </c>
      <c r="T28" s="85" t="s">
        <v>106</v>
      </c>
      <c r="U28" s="84">
        <v>93</v>
      </c>
      <c r="V28" s="84">
        <v>61026</v>
      </c>
      <c r="W28" s="10">
        <v>93</v>
      </c>
      <c r="X28" s="84">
        <v>61026</v>
      </c>
    </row>
    <row r="29" spans="1:24" x14ac:dyDescent="0.25">
      <c r="A29" s="23" t="s">
        <v>53</v>
      </c>
      <c r="B29" s="1">
        <v>2845448097.04</v>
      </c>
      <c r="C29" s="1">
        <v>1746101170.5799999</v>
      </c>
      <c r="D29" s="1">
        <v>32724247.829999998</v>
      </c>
      <c r="E29" s="66">
        <f t="shared" si="3"/>
        <v>1778825418.4099998</v>
      </c>
      <c r="F29" s="1">
        <v>893678376.11999977</v>
      </c>
      <c r="G29" s="1">
        <v>23811870.239999998</v>
      </c>
      <c r="H29" s="66">
        <f t="shared" si="0"/>
        <v>917490246.35999978</v>
      </c>
      <c r="I29" s="67">
        <f t="shared" si="1"/>
        <v>0.62514772989900502</v>
      </c>
      <c r="J29" s="67">
        <f t="shared" si="2"/>
        <v>0.32244139238189806</v>
      </c>
      <c r="L29" s="72" t="s">
        <v>108</v>
      </c>
      <c r="M29" s="73">
        <v>4588101666.6199999</v>
      </c>
      <c r="N29" s="73">
        <v>2079685808.24</v>
      </c>
      <c r="P29" s="74" t="s">
        <v>30</v>
      </c>
      <c r="Q29" s="75">
        <v>39547457.659999996</v>
      </c>
      <c r="R29" s="75">
        <v>17933504.579999998</v>
      </c>
      <c r="T29" s="33" t="s">
        <v>83</v>
      </c>
      <c r="U29" s="37">
        <v>5058</v>
      </c>
      <c r="V29" s="37">
        <v>97574</v>
      </c>
      <c r="W29" s="38">
        <v>168</v>
      </c>
      <c r="X29" s="37">
        <v>87635</v>
      </c>
    </row>
    <row r="30" spans="1:24" x14ac:dyDescent="0.25">
      <c r="A30" s="23" t="s">
        <v>54</v>
      </c>
      <c r="B30" s="1">
        <v>20293368.890000001</v>
      </c>
      <c r="C30" s="1">
        <v>7089435.3300000001</v>
      </c>
      <c r="D30" s="1">
        <v>160603.6</v>
      </c>
      <c r="E30" s="66">
        <f t="shared" si="3"/>
        <v>7250038.9299999997</v>
      </c>
      <c r="F30" s="1">
        <v>3530822.74</v>
      </c>
      <c r="G30" s="1">
        <v>138681.21</v>
      </c>
      <c r="H30" s="66">
        <f t="shared" si="0"/>
        <v>3669503.95</v>
      </c>
      <c r="I30" s="67">
        <f t="shared" si="1"/>
        <v>0.35726147636199596</v>
      </c>
      <c r="J30" s="67">
        <f t="shared" si="2"/>
        <v>0.18082280817396604</v>
      </c>
      <c r="M30" s="43"/>
      <c r="N30" s="43"/>
      <c r="P30" s="34" t="s">
        <v>76</v>
      </c>
      <c r="Q30" s="76">
        <v>25259345.940000001</v>
      </c>
      <c r="R30" s="76">
        <v>14894854.73</v>
      </c>
      <c r="T30" s="39" t="s">
        <v>109</v>
      </c>
      <c r="U30" s="40">
        <v>168</v>
      </c>
      <c r="V30" s="40">
        <v>87635</v>
      </c>
      <c r="W30" s="41">
        <v>168</v>
      </c>
      <c r="X30" s="40">
        <v>87635</v>
      </c>
    </row>
    <row r="31" spans="1:24" ht="15.75" thickBot="1" x14ac:dyDescent="0.3">
      <c r="A31" s="23" t="s">
        <v>55</v>
      </c>
      <c r="B31" s="1">
        <v>1320362089.6400001</v>
      </c>
      <c r="C31" s="1">
        <v>505491670.83999997</v>
      </c>
      <c r="D31" s="1">
        <v>18030712.039999999</v>
      </c>
      <c r="E31" s="66">
        <f t="shared" si="3"/>
        <v>523522382.88</v>
      </c>
      <c r="F31" s="1">
        <v>366793423.63</v>
      </c>
      <c r="G31" s="1">
        <v>13663673.6</v>
      </c>
      <c r="H31" s="66">
        <f t="shared" si="0"/>
        <v>380457097.23000002</v>
      </c>
      <c r="I31" s="67">
        <f t="shared" si="1"/>
        <v>0.39649910201734107</v>
      </c>
      <c r="J31" s="67">
        <f t="shared" si="2"/>
        <v>0.28814603222494262</v>
      </c>
      <c r="M31" s="22"/>
      <c r="N31" s="22"/>
      <c r="P31" s="32" t="s">
        <v>78</v>
      </c>
      <c r="Q31" s="26">
        <v>7125492.3099999996</v>
      </c>
      <c r="R31" s="26">
        <v>71189.67</v>
      </c>
      <c r="T31" s="85" t="s">
        <v>110</v>
      </c>
      <c r="U31" s="84">
        <v>168</v>
      </c>
      <c r="V31" s="84">
        <v>87635</v>
      </c>
      <c r="W31" s="10">
        <v>168</v>
      </c>
      <c r="X31" s="84">
        <v>87635</v>
      </c>
    </row>
    <row r="32" spans="1:24" ht="16.5" thickBot="1" x14ac:dyDescent="0.3">
      <c r="A32" s="48" t="s">
        <v>108</v>
      </c>
      <c r="B32" s="63">
        <f t="shared" ref="B32:H32" si="4">SUM(B4:B31)</f>
        <v>7924169797.2600002</v>
      </c>
      <c r="C32" s="63">
        <f t="shared" si="4"/>
        <v>4588101666.6199999</v>
      </c>
      <c r="D32" s="63">
        <f t="shared" si="4"/>
        <v>80940244.439999998</v>
      </c>
      <c r="E32" s="63">
        <f t="shared" si="4"/>
        <v>4669041911.0599995</v>
      </c>
      <c r="F32" s="63">
        <f t="shared" si="4"/>
        <v>2079685808.2399998</v>
      </c>
      <c r="G32" s="63">
        <f t="shared" si="4"/>
        <v>70756803.989999995</v>
      </c>
      <c r="H32" s="63">
        <f t="shared" si="4"/>
        <v>2150442612.2299995</v>
      </c>
      <c r="I32" s="69">
        <f t="shared" si="1"/>
        <v>0.58921527813228447</v>
      </c>
      <c r="J32" s="69">
        <f t="shared" si="2"/>
        <v>0.27137765434728245</v>
      </c>
      <c r="M32" s="22"/>
      <c r="N32" s="22"/>
      <c r="P32" s="32" t="s">
        <v>80</v>
      </c>
      <c r="Q32" s="26">
        <v>2917342.61</v>
      </c>
      <c r="R32" s="26">
        <v>651224.32999999996</v>
      </c>
      <c r="T32" s="39" t="s">
        <v>111</v>
      </c>
      <c r="U32" s="40">
        <v>253</v>
      </c>
      <c r="V32" s="40">
        <v>3992</v>
      </c>
      <c r="W32" s="41">
        <v>0</v>
      </c>
      <c r="X32" s="40">
        <v>0</v>
      </c>
    </row>
    <row r="33" spans="13:24" x14ac:dyDescent="0.25">
      <c r="M33" s="22"/>
      <c r="N33" s="22"/>
      <c r="P33" s="32" t="s">
        <v>82</v>
      </c>
      <c r="Q33" s="26">
        <v>10816879.59</v>
      </c>
      <c r="R33" s="26">
        <v>10803489.07</v>
      </c>
      <c r="T33" s="85" t="s">
        <v>112</v>
      </c>
      <c r="U33" s="84">
        <v>253</v>
      </c>
      <c r="V33" s="84">
        <v>3992</v>
      </c>
      <c r="W33" s="10">
        <v>0</v>
      </c>
      <c r="X33" s="84">
        <v>0</v>
      </c>
    </row>
    <row r="34" spans="13:24" x14ac:dyDescent="0.25">
      <c r="M34" s="22"/>
      <c r="N34" s="22"/>
      <c r="P34" s="32" t="s">
        <v>83</v>
      </c>
      <c r="Q34" s="26">
        <v>3824225.99</v>
      </c>
      <c r="R34" s="26">
        <v>3038314.73</v>
      </c>
      <c r="T34" s="39" t="s">
        <v>113</v>
      </c>
      <c r="U34" s="40">
        <v>4637</v>
      </c>
      <c r="V34" s="40">
        <v>5947</v>
      </c>
      <c r="W34" s="41">
        <v>0</v>
      </c>
      <c r="X34" s="40">
        <v>0</v>
      </c>
    </row>
    <row r="35" spans="13:24" x14ac:dyDescent="0.25">
      <c r="M35" s="22"/>
      <c r="N35" s="22"/>
      <c r="P35" s="32" t="s">
        <v>84</v>
      </c>
      <c r="Q35" s="26">
        <v>6870.25</v>
      </c>
      <c r="R35" s="26">
        <v>6870.25</v>
      </c>
      <c r="T35" s="85" t="s">
        <v>114</v>
      </c>
      <c r="U35" s="84">
        <v>4637</v>
      </c>
      <c r="V35" s="84">
        <v>5947</v>
      </c>
      <c r="W35" s="10">
        <v>0</v>
      </c>
      <c r="X35" s="84">
        <v>0</v>
      </c>
    </row>
    <row r="36" spans="13:24" x14ac:dyDescent="0.25">
      <c r="P36" s="32" t="s">
        <v>86</v>
      </c>
      <c r="Q36" s="26">
        <v>568535.18999999994</v>
      </c>
      <c r="R36" s="26">
        <v>323766.68</v>
      </c>
      <c r="T36" s="34" t="s">
        <v>87</v>
      </c>
      <c r="U36" s="35">
        <v>17754</v>
      </c>
      <c r="V36" s="35">
        <v>36918</v>
      </c>
      <c r="W36" s="36">
        <v>6020</v>
      </c>
      <c r="X36" s="35">
        <v>26571</v>
      </c>
    </row>
    <row r="37" spans="13:24" x14ac:dyDescent="0.25">
      <c r="P37" s="34" t="s">
        <v>87</v>
      </c>
      <c r="Q37" s="76">
        <v>469578.04</v>
      </c>
      <c r="R37" s="76">
        <v>246466.17</v>
      </c>
      <c r="T37" s="33" t="s">
        <v>88</v>
      </c>
      <c r="U37" s="37">
        <v>17754</v>
      </c>
      <c r="V37" s="37">
        <v>36918</v>
      </c>
      <c r="W37" s="38">
        <v>6020</v>
      </c>
      <c r="X37" s="37">
        <v>26571</v>
      </c>
    </row>
    <row r="38" spans="13:24" x14ac:dyDescent="0.25">
      <c r="P38" s="32" t="s">
        <v>88</v>
      </c>
      <c r="Q38" s="26">
        <v>469578.04</v>
      </c>
      <c r="R38" s="26">
        <v>246466.17</v>
      </c>
      <c r="T38" s="39" t="s">
        <v>79</v>
      </c>
      <c r="U38" s="40">
        <v>17754</v>
      </c>
      <c r="V38" s="40">
        <v>36918</v>
      </c>
      <c r="W38" s="41">
        <v>6020</v>
      </c>
      <c r="X38" s="40">
        <v>26571</v>
      </c>
    </row>
    <row r="39" spans="13:24" x14ac:dyDescent="0.25">
      <c r="P39" s="34" t="s">
        <v>90</v>
      </c>
      <c r="Q39" s="76">
        <v>8824892.2800000012</v>
      </c>
      <c r="R39" s="76">
        <v>1709819.86</v>
      </c>
      <c r="T39" s="85" t="s">
        <v>115</v>
      </c>
      <c r="U39" s="84">
        <v>3843</v>
      </c>
      <c r="V39" s="84">
        <v>3073</v>
      </c>
      <c r="W39" s="10">
        <v>2184</v>
      </c>
      <c r="X39" s="84">
        <v>3072</v>
      </c>
    </row>
    <row r="40" spans="13:24" x14ac:dyDescent="0.25">
      <c r="P40" s="32" t="s">
        <v>92</v>
      </c>
      <c r="Q40" s="26">
        <v>295793.90999999997</v>
      </c>
      <c r="R40" s="26">
        <v>75127.91</v>
      </c>
      <c r="T40" s="85" t="s">
        <v>116</v>
      </c>
      <c r="U40" s="84">
        <v>5300</v>
      </c>
      <c r="V40" s="84">
        <v>9089</v>
      </c>
      <c r="W40" s="10">
        <v>1472</v>
      </c>
      <c r="X40" s="84">
        <v>6578</v>
      </c>
    </row>
    <row r="41" spans="13:24" x14ac:dyDescent="0.25">
      <c r="P41" s="32" t="s">
        <v>93</v>
      </c>
      <c r="Q41" s="26">
        <v>2308761.96</v>
      </c>
      <c r="R41" s="26">
        <v>0</v>
      </c>
      <c r="T41" s="85" t="s">
        <v>117</v>
      </c>
      <c r="U41" s="84">
        <v>0</v>
      </c>
      <c r="V41" s="84">
        <v>7638</v>
      </c>
      <c r="W41" s="10">
        <v>0</v>
      </c>
      <c r="X41" s="84">
        <v>3608</v>
      </c>
    </row>
    <row r="42" spans="13:24" x14ac:dyDescent="0.25">
      <c r="P42" s="32" t="s">
        <v>94</v>
      </c>
      <c r="Q42" s="26">
        <v>2632211.7000000002</v>
      </c>
      <c r="R42" s="26">
        <v>921618.02</v>
      </c>
      <c r="T42" s="85" t="s">
        <v>118</v>
      </c>
      <c r="U42" s="84">
        <v>0</v>
      </c>
      <c r="V42" s="84">
        <v>2968</v>
      </c>
      <c r="W42" s="10">
        <v>0</v>
      </c>
      <c r="X42" s="84">
        <v>1171</v>
      </c>
    </row>
    <row r="43" spans="13:24" x14ac:dyDescent="0.25">
      <c r="P43" s="32" t="s">
        <v>95</v>
      </c>
      <c r="Q43" s="26">
        <v>2359908.91</v>
      </c>
      <c r="R43" s="26">
        <v>473509.23</v>
      </c>
      <c r="T43" s="85" t="s">
        <v>119</v>
      </c>
      <c r="U43" s="84">
        <v>0</v>
      </c>
      <c r="V43" s="84">
        <v>5917</v>
      </c>
      <c r="W43" s="10">
        <v>0</v>
      </c>
      <c r="X43" s="84">
        <v>5414</v>
      </c>
    </row>
    <row r="44" spans="13:24" x14ac:dyDescent="0.25">
      <c r="P44" s="32" t="s">
        <v>98</v>
      </c>
      <c r="Q44" s="26">
        <v>1228215.8</v>
      </c>
      <c r="R44" s="26">
        <v>239564.7</v>
      </c>
      <c r="T44" s="85" t="s">
        <v>120</v>
      </c>
      <c r="U44" s="84">
        <v>8611</v>
      </c>
      <c r="V44" s="84">
        <v>8233</v>
      </c>
      <c r="W44" s="10">
        <v>2364</v>
      </c>
      <c r="X44" s="84">
        <v>6728</v>
      </c>
    </row>
    <row r="45" spans="13:24" x14ac:dyDescent="0.25">
      <c r="P45" s="34" t="s">
        <v>99</v>
      </c>
      <c r="Q45" s="76">
        <v>4117531.46</v>
      </c>
      <c r="R45" s="76">
        <v>883425.44000000006</v>
      </c>
      <c r="T45" s="34" t="s">
        <v>90</v>
      </c>
      <c r="U45" s="35">
        <v>13792</v>
      </c>
      <c r="V45" s="35">
        <v>169932</v>
      </c>
      <c r="W45" s="36">
        <v>6091</v>
      </c>
      <c r="X45" s="35">
        <v>59121</v>
      </c>
    </row>
    <row r="46" spans="13:24" x14ac:dyDescent="0.25">
      <c r="P46" s="32" t="s">
        <v>100</v>
      </c>
      <c r="Q46" s="26">
        <v>2597247.12</v>
      </c>
      <c r="R46" s="26">
        <v>824063.79</v>
      </c>
      <c r="T46" s="33" t="s">
        <v>92</v>
      </c>
      <c r="U46" s="37">
        <v>467</v>
      </c>
      <c r="V46" s="37">
        <v>29512</v>
      </c>
      <c r="W46" s="38">
        <v>367</v>
      </c>
      <c r="X46" s="37">
        <v>12169</v>
      </c>
    </row>
    <row r="47" spans="13:24" x14ac:dyDescent="0.25">
      <c r="P47" s="32" t="s">
        <v>101</v>
      </c>
      <c r="Q47" s="26">
        <v>1520284.34</v>
      </c>
      <c r="R47" s="26">
        <v>59361.65</v>
      </c>
      <c r="T47" s="39" t="s">
        <v>121</v>
      </c>
      <c r="U47" s="40">
        <v>180</v>
      </c>
      <c r="V47" s="40">
        <v>9903</v>
      </c>
      <c r="W47" s="41">
        <v>125</v>
      </c>
      <c r="X47" s="40">
        <v>3890</v>
      </c>
    </row>
    <row r="48" spans="13:24" x14ac:dyDescent="0.25">
      <c r="P48" s="34" t="s">
        <v>103</v>
      </c>
      <c r="Q48" s="76">
        <v>876109.94</v>
      </c>
      <c r="R48" s="76">
        <v>198938.37999999998</v>
      </c>
      <c r="T48" s="85" t="s">
        <v>122</v>
      </c>
      <c r="U48" s="84">
        <v>0</v>
      </c>
      <c r="V48" s="84">
        <v>4610</v>
      </c>
      <c r="W48" s="10">
        <v>0</v>
      </c>
      <c r="X48" s="84">
        <v>97</v>
      </c>
    </row>
    <row r="49" spans="16:24" x14ac:dyDescent="0.25">
      <c r="P49" s="32" t="s">
        <v>104</v>
      </c>
      <c r="Q49" s="26">
        <v>35806.33</v>
      </c>
      <c r="R49" s="26">
        <v>21483.8</v>
      </c>
      <c r="T49" s="85" t="s">
        <v>123</v>
      </c>
      <c r="U49" s="84">
        <v>180</v>
      </c>
      <c r="V49" s="84">
        <v>5293</v>
      </c>
      <c r="W49" s="10">
        <v>125</v>
      </c>
      <c r="X49" s="84">
        <v>3793</v>
      </c>
    </row>
    <row r="50" spans="16:24" x14ac:dyDescent="0.25">
      <c r="P50" s="32" t="s">
        <v>107</v>
      </c>
      <c r="Q50" s="26">
        <v>840303.61</v>
      </c>
      <c r="R50" s="26">
        <v>177454.58</v>
      </c>
      <c r="T50" s="39" t="s">
        <v>124</v>
      </c>
      <c r="U50" s="40">
        <v>107</v>
      </c>
      <c r="V50" s="40">
        <v>6075</v>
      </c>
      <c r="W50" s="41">
        <v>77</v>
      </c>
      <c r="X50" s="40">
        <v>3075</v>
      </c>
    </row>
    <row r="51" spans="16:24" x14ac:dyDescent="0.25">
      <c r="P51" s="74" t="s">
        <v>31</v>
      </c>
      <c r="Q51" s="75">
        <v>5933982.3999999994</v>
      </c>
      <c r="R51" s="75">
        <v>1938953.29</v>
      </c>
      <c r="T51" s="85" t="s">
        <v>125</v>
      </c>
      <c r="U51" s="84">
        <v>0</v>
      </c>
      <c r="V51" s="84">
        <v>2850</v>
      </c>
      <c r="W51" s="10">
        <v>0</v>
      </c>
      <c r="X51" s="84">
        <v>0</v>
      </c>
    </row>
    <row r="52" spans="16:24" x14ac:dyDescent="0.25">
      <c r="P52" s="34" t="s">
        <v>76</v>
      </c>
      <c r="Q52" s="76">
        <v>3835006.8999999994</v>
      </c>
      <c r="R52" s="76">
        <v>663983.99</v>
      </c>
      <c r="T52" s="85" t="s">
        <v>126</v>
      </c>
      <c r="U52" s="84">
        <v>77</v>
      </c>
      <c r="V52" s="84">
        <v>3075</v>
      </c>
      <c r="W52" s="10">
        <v>77</v>
      </c>
      <c r="X52" s="84">
        <v>3075</v>
      </c>
    </row>
    <row r="53" spans="16:24" x14ac:dyDescent="0.25">
      <c r="P53" s="32" t="s">
        <v>77</v>
      </c>
      <c r="Q53" s="26">
        <v>431203.26</v>
      </c>
      <c r="R53" s="26">
        <v>0</v>
      </c>
      <c r="T53" s="85" t="s">
        <v>127</v>
      </c>
      <c r="U53" s="84">
        <v>30</v>
      </c>
      <c r="V53" s="84">
        <v>150</v>
      </c>
      <c r="W53" s="10">
        <v>0</v>
      </c>
      <c r="X53" s="84">
        <v>0</v>
      </c>
    </row>
    <row r="54" spans="16:24" x14ac:dyDescent="0.25">
      <c r="P54" s="32" t="s">
        <v>78</v>
      </c>
      <c r="Q54" s="26">
        <v>2335929.25</v>
      </c>
      <c r="R54" s="26">
        <v>0</v>
      </c>
      <c r="T54" s="39" t="s">
        <v>128</v>
      </c>
      <c r="U54" s="40">
        <v>180</v>
      </c>
      <c r="V54" s="40">
        <v>13534</v>
      </c>
      <c r="W54" s="41">
        <v>165</v>
      </c>
      <c r="X54" s="40">
        <v>5204</v>
      </c>
    </row>
    <row r="55" spans="16:24" x14ac:dyDescent="0.25">
      <c r="P55" s="32" t="s">
        <v>82</v>
      </c>
      <c r="Q55" s="26">
        <v>281668.11</v>
      </c>
      <c r="R55" s="26">
        <v>281668.11</v>
      </c>
      <c r="T55" s="85" t="s">
        <v>129</v>
      </c>
      <c r="U55" s="84">
        <v>0</v>
      </c>
      <c r="V55" s="84">
        <v>7670</v>
      </c>
      <c r="W55" s="10">
        <v>0</v>
      </c>
      <c r="X55" s="84">
        <v>0</v>
      </c>
    </row>
    <row r="56" spans="16:24" x14ac:dyDescent="0.25">
      <c r="P56" s="32" t="s">
        <v>83</v>
      </c>
      <c r="Q56" s="26">
        <v>786206.28</v>
      </c>
      <c r="R56" s="26">
        <v>382315.88</v>
      </c>
      <c r="T56" s="85" t="s">
        <v>130</v>
      </c>
      <c r="U56" s="84">
        <v>165</v>
      </c>
      <c r="V56" s="84">
        <v>5204</v>
      </c>
      <c r="W56" s="10">
        <v>165</v>
      </c>
      <c r="X56" s="84">
        <v>5204</v>
      </c>
    </row>
    <row r="57" spans="16:24" x14ac:dyDescent="0.25">
      <c r="P57" s="34" t="s">
        <v>87</v>
      </c>
      <c r="Q57" s="76">
        <v>19798.13</v>
      </c>
      <c r="R57" s="76">
        <v>135.02000000000001</v>
      </c>
      <c r="T57" s="85" t="s">
        <v>131</v>
      </c>
      <c r="U57" s="84">
        <v>0</v>
      </c>
      <c r="V57" s="84">
        <v>600</v>
      </c>
      <c r="W57" s="10">
        <v>0</v>
      </c>
      <c r="X57" s="84">
        <v>0</v>
      </c>
    </row>
    <row r="58" spans="16:24" x14ac:dyDescent="0.25">
      <c r="P58" s="32" t="s">
        <v>88</v>
      </c>
      <c r="Q58" s="26">
        <v>19798.13</v>
      </c>
      <c r="R58" s="26">
        <v>135.02000000000001</v>
      </c>
      <c r="T58" s="85" t="s">
        <v>132</v>
      </c>
      <c r="U58" s="84">
        <v>15</v>
      </c>
      <c r="V58" s="84">
        <v>60</v>
      </c>
      <c r="W58" s="10">
        <v>0</v>
      </c>
      <c r="X58" s="84">
        <v>0</v>
      </c>
    </row>
    <row r="59" spans="16:24" x14ac:dyDescent="0.25">
      <c r="P59" s="34" t="s">
        <v>90</v>
      </c>
      <c r="Q59" s="76">
        <v>1023968.6400000001</v>
      </c>
      <c r="R59" s="76">
        <v>759374.67</v>
      </c>
      <c r="T59" s="33" t="s">
        <v>93</v>
      </c>
      <c r="U59" s="37">
        <v>2593</v>
      </c>
      <c r="V59" s="37">
        <v>30193</v>
      </c>
      <c r="W59" s="38">
        <v>1603</v>
      </c>
      <c r="X59" s="37">
        <v>18005</v>
      </c>
    </row>
    <row r="60" spans="16:24" x14ac:dyDescent="0.25">
      <c r="P60" s="32" t="s">
        <v>92</v>
      </c>
      <c r="Q60" s="26">
        <v>306799.26</v>
      </c>
      <c r="R60" s="26">
        <v>260359.09</v>
      </c>
      <c r="T60" s="39" t="s">
        <v>79</v>
      </c>
      <c r="U60" s="40">
        <v>2593</v>
      </c>
      <c r="V60" s="40">
        <v>30193</v>
      </c>
      <c r="W60" s="41">
        <v>1603</v>
      </c>
      <c r="X60" s="40">
        <v>18005</v>
      </c>
    </row>
    <row r="61" spans="16:24" x14ac:dyDescent="0.25">
      <c r="P61" s="32" t="s">
        <v>93</v>
      </c>
      <c r="Q61" s="26">
        <v>383539.64</v>
      </c>
      <c r="R61" s="26">
        <v>374722.44</v>
      </c>
      <c r="T61" s="85" t="s">
        <v>133</v>
      </c>
      <c r="U61" s="84">
        <v>1369</v>
      </c>
      <c r="V61" s="84">
        <v>16175</v>
      </c>
      <c r="W61" s="10">
        <v>1349</v>
      </c>
      <c r="X61" s="84">
        <v>15935</v>
      </c>
    </row>
    <row r="62" spans="16:24" x14ac:dyDescent="0.25">
      <c r="P62" s="32" t="s">
        <v>94</v>
      </c>
      <c r="Q62" s="26">
        <v>160428.67000000001</v>
      </c>
      <c r="R62" s="26">
        <v>124293.14</v>
      </c>
      <c r="T62" s="85" t="s">
        <v>134</v>
      </c>
      <c r="U62" s="84">
        <v>0</v>
      </c>
      <c r="V62" s="84">
        <v>4444</v>
      </c>
      <c r="W62" s="10">
        <v>0</v>
      </c>
      <c r="X62" s="84">
        <v>229</v>
      </c>
    </row>
    <row r="63" spans="16:24" x14ac:dyDescent="0.25">
      <c r="P63" s="32" t="s">
        <v>95</v>
      </c>
      <c r="Q63" s="26">
        <v>6109.66</v>
      </c>
      <c r="R63" s="26">
        <v>0</v>
      </c>
      <c r="T63" s="85" t="s">
        <v>135</v>
      </c>
      <c r="U63" s="84">
        <v>1224</v>
      </c>
      <c r="V63" s="84">
        <v>5137</v>
      </c>
      <c r="W63" s="10">
        <v>254</v>
      </c>
      <c r="X63" s="84">
        <v>1612</v>
      </c>
    </row>
    <row r="64" spans="16:24" x14ac:dyDescent="0.25">
      <c r="P64" s="32" t="s">
        <v>96</v>
      </c>
      <c r="Q64" s="26">
        <v>16542.650000000001</v>
      </c>
      <c r="R64" s="26">
        <v>0</v>
      </c>
      <c r="T64" s="85" t="s">
        <v>136</v>
      </c>
      <c r="U64" s="84">
        <v>0</v>
      </c>
      <c r="V64" s="84">
        <v>4437</v>
      </c>
      <c r="W64" s="10">
        <v>0</v>
      </c>
      <c r="X64" s="84">
        <v>229</v>
      </c>
    </row>
    <row r="65" spans="16:24" x14ac:dyDescent="0.25">
      <c r="P65" s="32" t="s">
        <v>98</v>
      </c>
      <c r="Q65" s="26">
        <v>150548.76</v>
      </c>
      <c r="R65" s="26">
        <v>0</v>
      </c>
      <c r="T65" s="33" t="s">
        <v>94</v>
      </c>
      <c r="U65" s="37">
        <v>1997</v>
      </c>
      <c r="V65" s="37">
        <v>61199</v>
      </c>
      <c r="W65" s="38">
        <v>913</v>
      </c>
      <c r="X65" s="37">
        <v>14327</v>
      </c>
    </row>
    <row r="66" spans="16:24" x14ac:dyDescent="0.25">
      <c r="P66" s="34" t="s">
        <v>99</v>
      </c>
      <c r="Q66" s="76">
        <v>445844.23</v>
      </c>
      <c r="R66" s="76">
        <v>0</v>
      </c>
      <c r="T66" s="39" t="s">
        <v>79</v>
      </c>
      <c r="U66" s="40">
        <v>1997</v>
      </c>
      <c r="V66" s="40">
        <v>61199</v>
      </c>
      <c r="W66" s="41">
        <v>913</v>
      </c>
      <c r="X66" s="40">
        <v>14327</v>
      </c>
    </row>
    <row r="67" spans="16:24" x14ac:dyDescent="0.25">
      <c r="P67" s="32" t="s">
        <v>100</v>
      </c>
      <c r="Q67" s="26">
        <v>1753.98</v>
      </c>
      <c r="R67" s="26">
        <v>0</v>
      </c>
      <c r="T67" s="85" t="s">
        <v>137</v>
      </c>
      <c r="U67" s="84">
        <v>0</v>
      </c>
      <c r="V67" s="84">
        <v>38037</v>
      </c>
      <c r="W67" s="10">
        <v>0</v>
      </c>
      <c r="X67" s="84">
        <v>0</v>
      </c>
    </row>
    <row r="68" spans="16:24" x14ac:dyDescent="0.25">
      <c r="P68" s="32" t="s">
        <v>101</v>
      </c>
      <c r="Q68" s="26">
        <v>444090.25</v>
      </c>
      <c r="R68" s="26">
        <v>0</v>
      </c>
      <c r="T68" s="85" t="s">
        <v>138</v>
      </c>
      <c r="U68" s="84">
        <v>1201</v>
      </c>
      <c r="V68" s="84">
        <v>20088</v>
      </c>
      <c r="W68" s="10">
        <v>913</v>
      </c>
      <c r="X68" s="84">
        <v>14327</v>
      </c>
    </row>
    <row r="69" spans="16:24" x14ac:dyDescent="0.25">
      <c r="P69" s="34" t="s">
        <v>103</v>
      </c>
      <c r="Q69" s="76">
        <v>609364.5</v>
      </c>
      <c r="R69" s="76">
        <v>515459.61</v>
      </c>
      <c r="T69" s="85" t="s">
        <v>140</v>
      </c>
      <c r="U69" s="84">
        <v>464</v>
      </c>
      <c r="V69" s="84">
        <v>2742</v>
      </c>
      <c r="W69" s="10">
        <v>0</v>
      </c>
      <c r="X69" s="84">
        <v>0</v>
      </c>
    </row>
    <row r="70" spans="16:24" x14ac:dyDescent="0.25">
      <c r="P70" s="32" t="s">
        <v>107</v>
      </c>
      <c r="Q70" s="26">
        <v>609364.5</v>
      </c>
      <c r="R70" s="26">
        <v>515459.61</v>
      </c>
      <c r="T70" s="85" t="s">
        <v>141</v>
      </c>
      <c r="U70" s="84">
        <v>332</v>
      </c>
      <c r="V70" s="84">
        <v>332</v>
      </c>
      <c r="W70" s="10">
        <v>0</v>
      </c>
      <c r="X70" s="84">
        <v>0</v>
      </c>
    </row>
    <row r="71" spans="16:24" x14ac:dyDescent="0.25">
      <c r="P71" s="74" t="s">
        <v>32</v>
      </c>
      <c r="Q71" s="75">
        <v>86994354.389999986</v>
      </c>
      <c r="R71" s="75">
        <v>37431043.110000007</v>
      </c>
      <c r="T71" s="33" t="s">
        <v>95</v>
      </c>
      <c r="U71" s="37">
        <v>8660</v>
      </c>
      <c r="V71" s="37">
        <v>33104</v>
      </c>
      <c r="W71" s="38">
        <v>3193</v>
      </c>
      <c r="X71" s="37">
        <v>8920</v>
      </c>
    </row>
    <row r="72" spans="16:24" x14ac:dyDescent="0.25">
      <c r="P72" s="34" t="s">
        <v>76</v>
      </c>
      <c r="Q72" s="76">
        <v>75079239.409999996</v>
      </c>
      <c r="R72" s="76">
        <v>30991300.750000004</v>
      </c>
      <c r="T72" s="39" t="s">
        <v>79</v>
      </c>
      <c r="U72" s="40">
        <v>8660</v>
      </c>
      <c r="V72" s="40">
        <v>33104</v>
      </c>
      <c r="W72" s="41">
        <v>3193</v>
      </c>
      <c r="X72" s="40">
        <v>8920</v>
      </c>
    </row>
    <row r="73" spans="16:24" x14ac:dyDescent="0.25">
      <c r="P73" s="32" t="s">
        <v>77</v>
      </c>
      <c r="Q73" s="26">
        <v>27002431.5</v>
      </c>
      <c r="R73" s="26">
        <v>24908912</v>
      </c>
      <c r="T73" s="85" t="s">
        <v>142</v>
      </c>
      <c r="U73" s="84">
        <v>0</v>
      </c>
      <c r="V73" s="84">
        <v>10303</v>
      </c>
      <c r="W73" s="10">
        <v>0</v>
      </c>
      <c r="X73" s="84">
        <v>3605</v>
      </c>
    </row>
    <row r="74" spans="16:24" x14ac:dyDescent="0.25">
      <c r="P74" s="32" t="s">
        <v>78</v>
      </c>
      <c r="Q74" s="26">
        <v>40305486.909999996</v>
      </c>
      <c r="R74" s="26">
        <v>0</v>
      </c>
      <c r="T74" s="85" t="s">
        <v>143</v>
      </c>
      <c r="U74" s="84">
        <v>107</v>
      </c>
      <c r="V74" s="84">
        <v>7954</v>
      </c>
      <c r="W74" s="10">
        <v>34</v>
      </c>
      <c r="X74" s="84">
        <v>340</v>
      </c>
    </row>
    <row r="75" spans="16:24" x14ac:dyDescent="0.25">
      <c r="P75" s="32" t="s">
        <v>80</v>
      </c>
      <c r="Q75" s="26">
        <v>1309487.21</v>
      </c>
      <c r="R75" s="26">
        <v>0</v>
      </c>
      <c r="T75" s="85" t="s">
        <v>144</v>
      </c>
      <c r="U75" s="84">
        <v>0</v>
      </c>
      <c r="V75" s="84">
        <v>257</v>
      </c>
      <c r="W75" s="10">
        <v>0</v>
      </c>
      <c r="X75" s="84">
        <v>0</v>
      </c>
    </row>
    <row r="76" spans="16:24" x14ac:dyDescent="0.25">
      <c r="P76" s="32" t="s">
        <v>82</v>
      </c>
      <c r="Q76" s="26">
        <v>1464080.55</v>
      </c>
      <c r="R76" s="26">
        <v>1245191.69</v>
      </c>
      <c r="T76" s="85" t="s">
        <v>145</v>
      </c>
      <c r="U76" s="84">
        <v>0</v>
      </c>
      <c r="V76" s="84">
        <v>5522</v>
      </c>
      <c r="W76" s="10">
        <v>0</v>
      </c>
      <c r="X76" s="84">
        <v>1946</v>
      </c>
    </row>
    <row r="77" spans="16:24" x14ac:dyDescent="0.25">
      <c r="P77" s="32" t="s">
        <v>83</v>
      </c>
      <c r="Q77" s="26">
        <v>929338.30999999994</v>
      </c>
      <c r="R77" s="26">
        <v>889148.12</v>
      </c>
      <c r="T77" s="85" t="s">
        <v>146</v>
      </c>
      <c r="U77" s="84">
        <v>8553</v>
      </c>
      <c r="V77" s="84">
        <v>9068</v>
      </c>
      <c r="W77" s="10">
        <v>3159</v>
      </c>
      <c r="X77" s="84">
        <v>3029</v>
      </c>
    </row>
    <row r="78" spans="16:24" x14ac:dyDescent="0.25">
      <c r="P78" s="32" t="s">
        <v>84</v>
      </c>
      <c r="Q78" s="26">
        <v>4068414.93</v>
      </c>
      <c r="R78" s="26">
        <v>3948048.94</v>
      </c>
      <c r="T78" s="33" t="s">
        <v>96</v>
      </c>
      <c r="U78" s="37">
        <v>75</v>
      </c>
      <c r="V78" s="37">
        <v>15924</v>
      </c>
      <c r="W78" s="38">
        <v>15</v>
      </c>
      <c r="X78" s="37">
        <v>5700</v>
      </c>
    </row>
    <row r="79" spans="16:24" x14ac:dyDescent="0.25">
      <c r="P79" s="34" t="s">
        <v>90</v>
      </c>
      <c r="Q79" s="76">
        <v>4317279.8899999997</v>
      </c>
      <c r="R79" s="76">
        <v>1634373.34</v>
      </c>
      <c r="T79" s="39" t="s">
        <v>79</v>
      </c>
      <c r="U79" s="40">
        <v>75</v>
      </c>
      <c r="V79" s="40">
        <v>15924</v>
      </c>
      <c r="W79" s="41">
        <v>15</v>
      </c>
      <c r="X79" s="40">
        <v>5700</v>
      </c>
    </row>
    <row r="80" spans="16:24" x14ac:dyDescent="0.25">
      <c r="P80" s="32" t="s">
        <v>98</v>
      </c>
      <c r="Q80" s="26">
        <v>4317279.8899999997</v>
      </c>
      <c r="R80" s="26">
        <v>1634373.34</v>
      </c>
      <c r="T80" s="85" t="s">
        <v>147</v>
      </c>
      <c r="U80" s="84">
        <v>15</v>
      </c>
      <c r="V80" s="84">
        <v>5700</v>
      </c>
      <c r="W80" s="10">
        <v>15</v>
      </c>
      <c r="X80" s="84">
        <v>5700</v>
      </c>
    </row>
    <row r="81" spans="16:24" x14ac:dyDescent="0.25">
      <c r="P81" s="34" t="s">
        <v>99</v>
      </c>
      <c r="Q81" s="76">
        <v>3419863.3499999996</v>
      </c>
      <c r="R81" s="76">
        <v>2021059.03</v>
      </c>
      <c r="T81" s="85" t="s">
        <v>148</v>
      </c>
      <c r="U81" s="84">
        <v>0</v>
      </c>
      <c r="V81" s="84">
        <v>9764</v>
      </c>
      <c r="W81" s="10">
        <v>0</v>
      </c>
      <c r="X81" s="84">
        <v>0</v>
      </c>
    </row>
    <row r="82" spans="16:24" x14ac:dyDescent="0.25">
      <c r="P82" s="32" t="s">
        <v>100</v>
      </c>
      <c r="Q82" s="26">
        <v>2070632.14</v>
      </c>
      <c r="R82" s="26">
        <v>1824846.46</v>
      </c>
      <c r="T82" s="85" t="s">
        <v>149</v>
      </c>
      <c r="U82" s="84">
        <v>60</v>
      </c>
      <c r="V82" s="84">
        <v>460</v>
      </c>
      <c r="W82" s="10">
        <v>0</v>
      </c>
      <c r="X82" s="84">
        <v>0</v>
      </c>
    </row>
    <row r="83" spans="16:24" x14ac:dyDescent="0.25">
      <c r="P83" s="32" t="s">
        <v>102</v>
      </c>
      <c r="Q83" s="26">
        <v>1349231.21</v>
      </c>
      <c r="R83" s="26">
        <v>196212.57</v>
      </c>
      <c r="T83" s="34" t="s">
        <v>99</v>
      </c>
      <c r="U83" s="35">
        <v>24230</v>
      </c>
      <c r="V83" s="35">
        <v>102116</v>
      </c>
      <c r="W83" s="36">
        <v>4108</v>
      </c>
      <c r="X83" s="35">
        <v>97271</v>
      </c>
    </row>
    <row r="84" spans="16:24" x14ac:dyDescent="0.25">
      <c r="P84" s="34" t="s">
        <v>103</v>
      </c>
      <c r="Q84" s="76">
        <v>4177971.74</v>
      </c>
      <c r="R84" s="76">
        <v>2784309.99</v>
      </c>
      <c r="T84" s="33" t="s">
        <v>100</v>
      </c>
      <c r="U84" s="37">
        <v>22593</v>
      </c>
      <c r="V84" s="37">
        <v>99105</v>
      </c>
      <c r="W84" s="38">
        <v>2901</v>
      </c>
      <c r="X84" s="37">
        <v>95256</v>
      </c>
    </row>
    <row r="85" spans="16:24" x14ac:dyDescent="0.25">
      <c r="P85" s="32" t="s">
        <v>104</v>
      </c>
      <c r="Q85" s="26">
        <v>2784309.99</v>
      </c>
      <c r="R85" s="26">
        <v>2784309.99</v>
      </c>
      <c r="T85" s="39" t="s">
        <v>150</v>
      </c>
      <c r="U85" s="40">
        <v>21955</v>
      </c>
      <c r="V85" s="40">
        <v>27462</v>
      </c>
      <c r="W85" s="41">
        <v>2376</v>
      </c>
      <c r="X85" s="40">
        <v>27197</v>
      </c>
    </row>
    <row r="86" spans="16:24" x14ac:dyDescent="0.25">
      <c r="P86" s="32" t="s">
        <v>107</v>
      </c>
      <c r="Q86" s="26">
        <v>1393661.75</v>
      </c>
      <c r="R86" s="26">
        <v>0</v>
      </c>
      <c r="T86" s="85" t="s">
        <v>151</v>
      </c>
      <c r="U86" s="84">
        <v>17574</v>
      </c>
      <c r="V86" s="84">
        <v>23558</v>
      </c>
      <c r="W86" s="10">
        <v>1343</v>
      </c>
      <c r="X86" s="84">
        <v>23322</v>
      </c>
    </row>
    <row r="87" spans="16:24" x14ac:dyDescent="0.25">
      <c r="P87" s="74" t="s">
        <v>33</v>
      </c>
      <c r="Q87" s="75">
        <v>89883715.020000011</v>
      </c>
      <c r="R87" s="75">
        <v>29841129.970000003</v>
      </c>
      <c r="T87" s="85" t="s">
        <v>152</v>
      </c>
      <c r="U87" s="84">
        <v>4381</v>
      </c>
      <c r="V87" s="84">
        <v>3904</v>
      </c>
      <c r="W87" s="10">
        <v>1033</v>
      </c>
      <c r="X87" s="84">
        <v>3875</v>
      </c>
    </row>
    <row r="88" spans="16:24" x14ac:dyDescent="0.25">
      <c r="P88" s="34" t="s">
        <v>76</v>
      </c>
      <c r="Q88" s="76">
        <v>16255744.59</v>
      </c>
      <c r="R88" s="76">
        <v>11046937.210000001</v>
      </c>
      <c r="T88" s="39" t="s">
        <v>153</v>
      </c>
      <c r="U88" s="40">
        <v>638</v>
      </c>
      <c r="V88" s="40">
        <v>71643</v>
      </c>
      <c r="W88" s="41">
        <v>525</v>
      </c>
      <c r="X88" s="40">
        <v>68059</v>
      </c>
    </row>
    <row r="89" spans="16:24" x14ac:dyDescent="0.25">
      <c r="P89" s="32" t="s">
        <v>82</v>
      </c>
      <c r="Q89" s="26">
        <v>7208443.9100000001</v>
      </c>
      <c r="R89" s="26">
        <v>6573796.0999999996</v>
      </c>
      <c r="T89" s="85" t="s">
        <v>154</v>
      </c>
      <c r="U89" s="84">
        <v>80</v>
      </c>
      <c r="V89" s="84">
        <v>11066</v>
      </c>
      <c r="W89" s="10">
        <v>80</v>
      </c>
      <c r="X89" s="84">
        <v>11066</v>
      </c>
    </row>
    <row r="90" spans="16:24" x14ac:dyDescent="0.25">
      <c r="P90" s="32" t="s">
        <v>83</v>
      </c>
      <c r="Q90" s="26">
        <v>7638191.2799999993</v>
      </c>
      <c r="R90" s="26">
        <v>3920115.15</v>
      </c>
      <c r="T90" s="85" t="s">
        <v>155</v>
      </c>
      <c r="U90" s="84">
        <v>151</v>
      </c>
      <c r="V90" s="84">
        <v>6115</v>
      </c>
      <c r="W90" s="10">
        <v>39</v>
      </c>
      <c r="X90" s="84">
        <v>2531</v>
      </c>
    </row>
    <row r="91" spans="16:24" x14ac:dyDescent="0.25">
      <c r="P91" s="32" t="s">
        <v>86</v>
      </c>
      <c r="Q91" s="26">
        <v>1409109.4</v>
      </c>
      <c r="R91" s="26">
        <v>553025.96000000008</v>
      </c>
      <c r="T91" s="85" t="s">
        <v>156</v>
      </c>
      <c r="U91" s="84">
        <v>407</v>
      </c>
      <c r="V91" s="84">
        <v>54462</v>
      </c>
      <c r="W91" s="10">
        <v>406</v>
      </c>
      <c r="X91" s="84">
        <v>54462</v>
      </c>
    </row>
    <row r="92" spans="16:24" x14ac:dyDescent="0.25">
      <c r="P92" s="34" t="s">
        <v>87</v>
      </c>
      <c r="Q92" s="76">
        <v>1093426.6499999999</v>
      </c>
      <c r="R92" s="76">
        <v>115081.15</v>
      </c>
      <c r="T92" s="33" t="s">
        <v>101</v>
      </c>
      <c r="U92" s="37">
        <v>432</v>
      </c>
      <c r="V92" s="37">
        <v>1521</v>
      </c>
      <c r="W92" s="38">
        <v>382</v>
      </c>
      <c r="X92" s="37">
        <v>1296</v>
      </c>
    </row>
    <row r="93" spans="16:24" x14ac:dyDescent="0.25">
      <c r="P93" s="32" t="s">
        <v>88</v>
      </c>
      <c r="Q93" s="26">
        <v>1093426.6499999999</v>
      </c>
      <c r="R93" s="26">
        <v>115081.15</v>
      </c>
      <c r="T93" s="39" t="s">
        <v>79</v>
      </c>
      <c r="U93" s="40">
        <v>432</v>
      </c>
      <c r="V93" s="40">
        <v>1521</v>
      </c>
      <c r="W93" s="41">
        <v>382</v>
      </c>
      <c r="X93" s="40">
        <v>1296</v>
      </c>
    </row>
    <row r="94" spans="16:24" x14ac:dyDescent="0.25">
      <c r="P94" s="34" t="s">
        <v>90</v>
      </c>
      <c r="Q94" s="76">
        <v>24784053.039999999</v>
      </c>
      <c r="R94" s="76">
        <v>4547030.5599999996</v>
      </c>
      <c r="T94" s="85" t="s">
        <v>157</v>
      </c>
      <c r="U94" s="84">
        <v>432</v>
      </c>
      <c r="V94" s="84">
        <v>1521</v>
      </c>
      <c r="W94" s="10">
        <v>382</v>
      </c>
      <c r="X94" s="84">
        <v>1296</v>
      </c>
    </row>
    <row r="95" spans="16:24" x14ac:dyDescent="0.25">
      <c r="P95" s="32" t="s">
        <v>92</v>
      </c>
      <c r="Q95" s="26">
        <v>9753241.4700000007</v>
      </c>
      <c r="R95" s="26">
        <v>1944297.75</v>
      </c>
      <c r="T95" s="33" t="s">
        <v>102</v>
      </c>
      <c r="U95" s="37">
        <v>1205</v>
      </c>
      <c r="V95" s="37">
        <v>1490</v>
      </c>
      <c r="W95" s="38">
        <v>825</v>
      </c>
      <c r="X95" s="37">
        <v>719</v>
      </c>
    </row>
    <row r="96" spans="16:24" x14ac:dyDescent="0.25">
      <c r="P96" s="32" t="s">
        <v>93</v>
      </c>
      <c r="Q96" s="26">
        <v>1575393.76</v>
      </c>
      <c r="R96" s="26">
        <v>73561.34</v>
      </c>
      <c r="T96" s="39" t="s">
        <v>158</v>
      </c>
      <c r="U96" s="40">
        <v>1205</v>
      </c>
      <c r="V96" s="40">
        <v>1490</v>
      </c>
      <c r="W96" s="41">
        <v>825</v>
      </c>
      <c r="X96" s="40">
        <v>719</v>
      </c>
    </row>
    <row r="97" spans="16:24" x14ac:dyDescent="0.25">
      <c r="P97" s="32" t="s">
        <v>94</v>
      </c>
      <c r="Q97" s="26">
        <v>10746322.99</v>
      </c>
      <c r="R97" s="26">
        <v>2277315.12</v>
      </c>
      <c r="T97" s="85" t="s">
        <v>159</v>
      </c>
      <c r="U97" s="84">
        <v>118</v>
      </c>
      <c r="V97" s="84">
        <v>509</v>
      </c>
      <c r="W97" s="10">
        <v>0</v>
      </c>
      <c r="X97" s="84">
        <v>0</v>
      </c>
    </row>
    <row r="98" spans="16:24" x14ac:dyDescent="0.25">
      <c r="P98" s="32" t="s">
        <v>95</v>
      </c>
      <c r="Q98" s="26">
        <v>1119460.6200000001</v>
      </c>
      <c r="R98" s="26">
        <v>108742.27</v>
      </c>
      <c r="T98" s="85" t="s">
        <v>160</v>
      </c>
      <c r="U98" s="84">
        <v>1087</v>
      </c>
      <c r="V98" s="84">
        <v>981</v>
      </c>
      <c r="W98" s="10">
        <v>825</v>
      </c>
      <c r="X98" s="84">
        <v>719</v>
      </c>
    </row>
    <row r="99" spans="16:24" x14ac:dyDescent="0.25">
      <c r="P99" s="32" t="s">
        <v>98</v>
      </c>
      <c r="Q99" s="26">
        <v>1589634.2</v>
      </c>
      <c r="R99" s="26">
        <v>143114.07999999999</v>
      </c>
      <c r="T99" s="34" t="s">
        <v>103</v>
      </c>
      <c r="U99" s="35">
        <v>10830</v>
      </c>
      <c r="V99" s="35">
        <v>37662</v>
      </c>
      <c r="W99" s="36">
        <v>916</v>
      </c>
      <c r="X99" s="35">
        <v>27667</v>
      </c>
    </row>
    <row r="100" spans="16:24" x14ac:dyDescent="0.25">
      <c r="P100" s="34" t="s">
        <v>99</v>
      </c>
      <c r="Q100" s="76">
        <v>45646962.300000004</v>
      </c>
      <c r="R100" s="76">
        <v>13601290.039999999</v>
      </c>
      <c r="T100" s="33" t="s">
        <v>107</v>
      </c>
      <c r="U100" s="37">
        <v>10830</v>
      </c>
      <c r="V100" s="37">
        <v>37662</v>
      </c>
      <c r="W100" s="38">
        <v>916</v>
      </c>
      <c r="X100" s="37">
        <v>27667</v>
      </c>
    </row>
    <row r="101" spans="16:24" x14ac:dyDescent="0.25">
      <c r="P101" s="32" t="s">
        <v>100</v>
      </c>
      <c r="Q101" s="26">
        <v>17969755.530000001</v>
      </c>
      <c r="R101" s="26">
        <v>11366716.119999999</v>
      </c>
      <c r="T101" s="39" t="s">
        <v>79</v>
      </c>
      <c r="U101" s="40">
        <v>10830</v>
      </c>
      <c r="V101" s="40">
        <v>37662</v>
      </c>
      <c r="W101" s="41">
        <v>916</v>
      </c>
      <c r="X101" s="40">
        <v>27667</v>
      </c>
    </row>
    <row r="102" spans="16:24" x14ac:dyDescent="0.25">
      <c r="P102" s="32" t="s">
        <v>102</v>
      </c>
      <c r="Q102" s="26">
        <v>27677206.770000003</v>
      </c>
      <c r="R102" s="26">
        <v>2234573.92</v>
      </c>
      <c r="T102" s="85" t="s">
        <v>161</v>
      </c>
      <c r="U102" s="84">
        <v>0</v>
      </c>
      <c r="V102" s="84">
        <v>1172</v>
      </c>
      <c r="W102" s="10">
        <v>0</v>
      </c>
      <c r="X102" s="84">
        <v>1053</v>
      </c>
    </row>
    <row r="103" spans="16:24" x14ac:dyDescent="0.25">
      <c r="P103" s="34" t="s">
        <v>103</v>
      </c>
      <c r="Q103" s="76">
        <v>2103528.44</v>
      </c>
      <c r="R103" s="76">
        <v>530791.01</v>
      </c>
      <c r="T103" s="85" t="s">
        <v>162</v>
      </c>
      <c r="U103" s="84">
        <v>167</v>
      </c>
      <c r="V103" s="84">
        <v>11882</v>
      </c>
      <c r="W103" s="10">
        <v>122</v>
      </c>
      <c r="X103" s="84">
        <v>8534</v>
      </c>
    </row>
    <row r="104" spans="16:24" x14ac:dyDescent="0.25">
      <c r="P104" s="32" t="s">
        <v>107</v>
      </c>
      <c r="Q104" s="26">
        <v>2103528.44</v>
      </c>
      <c r="R104" s="26">
        <v>530791.01</v>
      </c>
      <c r="T104" s="85" t="s">
        <v>163</v>
      </c>
      <c r="U104" s="84">
        <v>1875</v>
      </c>
      <c r="V104" s="84">
        <v>1600</v>
      </c>
      <c r="W104" s="10">
        <v>402</v>
      </c>
      <c r="X104" s="84">
        <v>471</v>
      </c>
    </row>
    <row r="105" spans="16:24" x14ac:dyDescent="0.25">
      <c r="P105" s="74" t="s">
        <v>34</v>
      </c>
      <c r="Q105" s="75">
        <v>160600619.30000001</v>
      </c>
      <c r="R105" s="75">
        <v>75555202.969999984</v>
      </c>
      <c r="T105" s="85" t="s">
        <v>164</v>
      </c>
      <c r="U105" s="84">
        <v>8788</v>
      </c>
      <c r="V105" s="84">
        <v>15895</v>
      </c>
      <c r="W105" s="10">
        <v>392</v>
      </c>
      <c r="X105" s="84">
        <v>11905</v>
      </c>
    </row>
    <row r="106" spans="16:24" x14ac:dyDescent="0.25">
      <c r="P106" s="34" t="s">
        <v>76</v>
      </c>
      <c r="Q106" s="76">
        <v>64471105.309999995</v>
      </c>
      <c r="R106" s="76">
        <v>5797617.54</v>
      </c>
      <c r="T106" s="85" t="s">
        <v>165</v>
      </c>
      <c r="U106" s="84">
        <v>0</v>
      </c>
      <c r="V106" s="84">
        <v>7113</v>
      </c>
      <c r="W106" s="10">
        <v>0</v>
      </c>
      <c r="X106" s="84">
        <v>5704</v>
      </c>
    </row>
    <row r="107" spans="16:24" x14ac:dyDescent="0.25">
      <c r="P107" s="32" t="s">
        <v>77</v>
      </c>
      <c r="Q107" s="26">
        <v>16593204.699999999</v>
      </c>
      <c r="R107" s="26">
        <v>1080487.75</v>
      </c>
      <c r="T107" s="74" t="s">
        <v>30</v>
      </c>
      <c r="U107" s="77">
        <v>47682</v>
      </c>
      <c r="V107" s="77">
        <v>3065942</v>
      </c>
      <c r="W107" s="78">
        <v>8669</v>
      </c>
      <c r="X107" s="77">
        <v>981857</v>
      </c>
    </row>
    <row r="108" spans="16:24" x14ac:dyDescent="0.25">
      <c r="P108" s="32" t="s">
        <v>78</v>
      </c>
      <c r="Q108" s="26">
        <v>39174793.020000003</v>
      </c>
      <c r="R108" s="26">
        <v>2463039.12</v>
      </c>
      <c r="T108" s="34" t="s">
        <v>76</v>
      </c>
      <c r="U108" s="35">
        <v>4672</v>
      </c>
      <c r="V108" s="35">
        <v>2232060</v>
      </c>
      <c r="W108" s="36">
        <v>2770</v>
      </c>
      <c r="X108" s="35">
        <v>839254</v>
      </c>
    </row>
    <row r="109" spans="16:24" x14ac:dyDescent="0.25">
      <c r="P109" s="32" t="s">
        <v>80</v>
      </c>
      <c r="Q109" s="26">
        <v>5719481.2400000002</v>
      </c>
      <c r="R109" s="26">
        <v>1268336.8400000001</v>
      </c>
      <c r="T109" s="33" t="s">
        <v>78</v>
      </c>
      <c r="U109" s="37">
        <v>1101</v>
      </c>
      <c r="V109" s="37">
        <v>1048342</v>
      </c>
      <c r="W109" s="38">
        <v>9</v>
      </c>
      <c r="X109" s="37">
        <v>9296</v>
      </c>
    </row>
    <row r="110" spans="16:24" x14ac:dyDescent="0.25">
      <c r="P110" s="32" t="s">
        <v>83</v>
      </c>
      <c r="Q110" s="26">
        <v>15581.12</v>
      </c>
      <c r="R110" s="26">
        <v>4898.66</v>
      </c>
      <c r="T110" s="39" t="s">
        <v>79</v>
      </c>
      <c r="U110" s="40">
        <v>1101</v>
      </c>
      <c r="V110" s="40">
        <v>1048342</v>
      </c>
      <c r="W110" s="41">
        <v>9</v>
      </c>
      <c r="X110" s="40">
        <v>9296</v>
      </c>
    </row>
    <row r="111" spans="16:24" x14ac:dyDescent="0.25">
      <c r="P111" s="32" t="s">
        <v>86</v>
      </c>
      <c r="Q111" s="26">
        <v>2968045.23</v>
      </c>
      <c r="R111" s="26">
        <v>980855.17</v>
      </c>
      <c r="T111" s="85" t="s">
        <v>85</v>
      </c>
      <c r="U111" s="84">
        <v>584</v>
      </c>
      <c r="V111" s="84">
        <v>530150</v>
      </c>
      <c r="W111" s="10">
        <v>0</v>
      </c>
      <c r="X111" s="84">
        <v>0</v>
      </c>
    </row>
    <row r="112" spans="16:24" x14ac:dyDescent="0.25">
      <c r="P112" s="34" t="s">
        <v>87</v>
      </c>
      <c r="Q112" s="76">
        <v>5028144.7699999996</v>
      </c>
      <c r="R112" s="76">
        <v>1311743.8899999999</v>
      </c>
      <c r="T112" s="85" t="s">
        <v>166</v>
      </c>
      <c r="U112" s="84">
        <v>517</v>
      </c>
      <c r="V112" s="84">
        <v>518192</v>
      </c>
      <c r="W112" s="10">
        <v>9</v>
      </c>
      <c r="X112" s="84">
        <v>9296</v>
      </c>
    </row>
    <row r="113" spans="16:24" x14ac:dyDescent="0.25">
      <c r="P113" s="32" t="s">
        <v>88</v>
      </c>
      <c r="Q113" s="26">
        <v>5028144.7699999996</v>
      </c>
      <c r="R113" s="26">
        <v>1311743.8899999999</v>
      </c>
      <c r="T113" s="33" t="s">
        <v>80</v>
      </c>
      <c r="U113" s="37">
        <v>317</v>
      </c>
      <c r="V113" s="37">
        <v>385965</v>
      </c>
      <c r="W113" s="38">
        <v>75</v>
      </c>
      <c r="X113" s="37">
        <v>86574</v>
      </c>
    </row>
    <row r="114" spans="16:24" x14ac:dyDescent="0.25">
      <c r="P114" s="34" t="s">
        <v>90</v>
      </c>
      <c r="Q114" s="76">
        <v>76398965.74000001</v>
      </c>
      <c r="R114" s="76">
        <v>59990594.339999996</v>
      </c>
      <c r="T114" s="39" t="s">
        <v>79</v>
      </c>
      <c r="U114" s="40">
        <v>317</v>
      </c>
      <c r="V114" s="40">
        <v>385965</v>
      </c>
      <c r="W114" s="41">
        <v>75</v>
      </c>
      <c r="X114" s="40">
        <v>86574</v>
      </c>
    </row>
    <row r="115" spans="16:24" x14ac:dyDescent="0.25">
      <c r="P115" s="32" t="s">
        <v>92</v>
      </c>
      <c r="Q115" s="26">
        <v>48974101.299999997</v>
      </c>
      <c r="R115" s="26">
        <v>32781576.32</v>
      </c>
      <c r="T115" s="85" t="s">
        <v>167</v>
      </c>
      <c r="U115" s="84">
        <v>317</v>
      </c>
      <c r="V115" s="84">
        <v>385965</v>
      </c>
      <c r="W115" s="10">
        <v>75</v>
      </c>
      <c r="X115" s="84">
        <v>86574</v>
      </c>
    </row>
    <row r="116" spans="16:24" x14ac:dyDescent="0.25">
      <c r="P116" s="32" t="s">
        <v>93</v>
      </c>
      <c r="Q116" s="26">
        <v>17832.02</v>
      </c>
      <c r="R116" s="26">
        <v>17316.47</v>
      </c>
      <c r="T116" s="33" t="s">
        <v>82</v>
      </c>
      <c r="U116" s="37">
        <v>903</v>
      </c>
      <c r="V116" s="37">
        <v>578707</v>
      </c>
      <c r="W116" s="38">
        <v>1036</v>
      </c>
      <c r="X116" s="37">
        <v>614411</v>
      </c>
    </row>
    <row r="117" spans="16:24" x14ac:dyDescent="0.25">
      <c r="P117" s="32" t="s">
        <v>94</v>
      </c>
      <c r="Q117" s="26">
        <v>23620247.760000002</v>
      </c>
      <c r="R117" s="26">
        <v>23449379.960000001</v>
      </c>
      <c r="T117" s="39" t="s">
        <v>79</v>
      </c>
      <c r="U117" s="40">
        <v>903</v>
      </c>
      <c r="V117" s="40">
        <v>578707</v>
      </c>
      <c r="W117" s="41">
        <v>1036</v>
      </c>
      <c r="X117" s="40">
        <v>614411</v>
      </c>
    </row>
    <row r="118" spans="16:24" x14ac:dyDescent="0.25">
      <c r="P118" s="32" t="s">
        <v>95</v>
      </c>
      <c r="Q118" s="26">
        <v>203363.68</v>
      </c>
      <c r="R118" s="26">
        <v>200111.04</v>
      </c>
      <c r="T118" s="85" t="s">
        <v>89</v>
      </c>
      <c r="U118" s="84">
        <v>321</v>
      </c>
      <c r="V118" s="84">
        <v>155928</v>
      </c>
      <c r="W118" s="10">
        <v>93</v>
      </c>
      <c r="X118" s="84">
        <v>195000</v>
      </c>
    </row>
    <row r="119" spans="16:24" x14ac:dyDescent="0.25">
      <c r="P119" s="32" t="s">
        <v>96</v>
      </c>
      <c r="Q119" s="26">
        <v>1013392.23</v>
      </c>
      <c r="R119" s="26">
        <v>1012388.75</v>
      </c>
      <c r="T119" s="85" t="s">
        <v>91</v>
      </c>
      <c r="U119" s="84">
        <v>146</v>
      </c>
      <c r="V119" s="84">
        <v>280048</v>
      </c>
      <c r="W119" s="10">
        <v>514</v>
      </c>
      <c r="X119" s="84">
        <v>280048</v>
      </c>
    </row>
    <row r="120" spans="16:24" x14ac:dyDescent="0.25">
      <c r="P120" s="32" t="s">
        <v>98</v>
      </c>
      <c r="Q120" s="26">
        <v>2570028.75</v>
      </c>
      <c r="R120" s="26">
        <v>2529821.7999999998</v>
      </c>
      <c r="T120" s="85" t="s">
        <v>106</v>
      </c>
      <c r="U120" s="84">
        <v>78</v>
      </c>
      <c r="V120" s="84">
        <v>18772</v>
      </c>
      <c r="W120" s="10">
        <v>78</v>
      </c>
      <c r="X120" s="84">
        <v>18772</v>
      </c>
    </row>
    <row r="121" spans="16:24" x14ac:dyDescent="0.25">
      <c r="P121" s="34" t="s">
        <v>99</v>
      </c>
      <c r="Q121" s="76">
        <v>1264572.23</v>
      </c>
      <c r="R121" s="76">
        <v>707685.4</v>
      </c>
      <c r="T121" s="85" t="s">
        <v>168</v>
      </c>
      <c r="U121" s="84">
        <v>358</v>
      </c>
      <c r="V121" s="84">
        <v>123959</v>
      </c>
      <c r="W121" s="10">
        <v>351</v>
      </c>
      <c r="X121" s="84">
        <v>120591</v>
      </c>
    </row>
    <row r="122" spans="16:24" x14ac:dyDescent="0.25">
      <c r="P122" s="32" t="s">
        <v>101</v>
      </c>
      <c r="Q122" s="26">
        <v>343115.93</v>
      </c>
      <c r="R122" s="26">
        <v>265295.82</v>
      </c>
      <c r="T122" s="33" t="s">
        <v>83</v>
      </c>
      <c r="U122" s="37">
        <v>891</v>
      </c>
      <c r="V122" s="37">
        <v>214205</v>
      </c>
      <c r="W122" s="38">
        <v>539</v>
      </c>
      <c r="X122" s="37">
        <v>126616</v>
      </c>
    </row>
    <row r="123" spans="16:24" x14ac:dyDescent="0.25">
      <c r="P123" s="32" t="s">
        <v>102</v>
      </c>
      <c r="Q123" s="26">
        <v>921456.3</v>
      </c>
      <c r="R123" s="26">
        <v>442389.58</v>
      </c>
      <c r="T123" s="39" t="s">
        <v>109</v>
      </c>
      <c r="U123" s="40">
        <v>288</v>
      </c>
      <c r="V123" s="40">
        <v>185132</v>
      </c>
      <c r="W123" s="41">
        <v>262</v>
      </c>
      <c r="X123" s="40">
        <v>115759</v>
      </c>
    </row>
    <row r="124" spans="16:24" x14ac:dyDescent="0.25">
      <c r="P124" s="34" t="s">
        <v>103</v>
      </c>
      <c r="Q124" s="76">
        <v>13437831.25</v>
      </c>
      <c r="R124" s="76">
        <v>7747561.8000000007</v>
      </c>
      <c r="T124" s="85" t="s">
        <v>110</v>
      </c>
      <c r="U124" s="84">
        <v>288</v>
      </c>
      <c r="V124" s="84">
        <v>185132</v>
      </c>
      <c r="W124" s="10">
        <v>262</v>
      </c>
      <c r="X124" s="84">
        <v>115759</v>
      </c>
    </row>
    <row r="125" spans="16:24" x14ac:dyDescent="0.25">
      <c r="P125" s="32" t="s">
        <v>104</v>
      </c>
      <c r="Q125" s="26">
        <v>4831029.5999999996</v>
      </c>
      <c r="R125" s="26">
        <v>4253078.91</v>
      </c>
      <c r="T125" s="39" t="s">
        <v>111</v>
      </c>
      <c r="U125" s="40">
        <v>116</v>
      </c>
      <c r="V125" s="40">
        <v>2370</v>
      </c>
      <c r="W125" s="41">
        <v>116</v>
      </c>
      <c r="X125" s="40">
        <v>2370</v>
      </c>
    </row>
    <row r="126" spans="16:24" x14ac:dyDescent="0.25">
      <c r="P126" s="32" t="s">
        <v>107</v>
      </c>
      <c r="Q126" s="26">
        <v>8606801.6500000004</v>
      </c>
      <c r="R126" s="26">
        <v>3494482.89</v>
      </c>
      <c r="T126" s="85" t="s">
        <v>112</v>
      </c>
      <c r="U126" s="84">
        <v>116</v>
      </c>
      <c r="V126" s="84">
        <v>2370</v>
      </c>
      <c r="W126" s="10">
        <v>116</v>
      </c>
      <c r="X126" s="84">
        <v>2370</v>
      </c>
    </row>
    <row r="127" spans="16:24" x14ac:dyDescent="0.25">
      <c r="P127" s="74" t="s">
        <v>35</v>
      </c>
      <c r="Q127" s="75">
        <v>40838535.259999998</v>
      </c>
      <c r="R127" s="75">
        <v>17978637.969999999</v>
      </c>
      <c r="T127" s="39" t="s">
        <v>113</v>
      </c>
      <c r="U127" s="40">
        <v>487</v>
      </c>
      <c r="V127" s="40">
        <v>26703</v>
      </c>
      <c r="W127" s="41">
        <v>161</v>
      </c>
      <c r="X127" s="40">
        <v>8487</v>
      </c>
    </row>
    <row r="128" spans="16:24" x14ac:dyDescent="0.25">
      <c r="P128" s="34" t="s">
        <v>76</v>
      </c>
      <c r="Q128" s="76">
        <v>40838535.259999998</v>
      </c>
      <c r="R128" s="76">
        <v>17978637.969999999</v>
      </c>
      <c r="T128" s="85" t="s">
        <v>169</v>
      </c>
      <c r="U128" s="84">
        <v>487</v>
      </c>
      <c r="V128" s="84">
        <v>26703</v>
      </c>
      <c r="W128" s="10">
        <v>161</v>
      </c>
      <c r="X128" s="84">
        <v>8487</v>
      </c>
    </row>
    <row r="129" spans="16:24" x14ac:dyDescent="0.25">
      <c r="P129" s="32" t="s">
        <v>77</v>
      </c>
      <c r="Q129" s="26">
        <v>10234305.310000001</v>
      </c>
      <c r="R129" s="26">
        <v>6306613.79</v>
      </c>
      <c r="T129" s="33" t="s">
        <v>84</v>
      </c>
      <c r="U129" s="37">
        <v>16</v>
      </c>
      <c r="V129" s="37">
        <v>320</v>
      </c>
      <c r="W129" s="38">
        <v>16</v>
      </c>
      <c r="X129" s="37">
        <v>320</v>
      </c>
    </row>
    <row r="130" spans="16:24" x14ac:dyDescent="0.25">
      <c r="P130" s="32" t="s">
        <v>78</v>
      </c>
      <c r="Q130" s="26">
        <v>30604229.949999999</v>
      </c>
      <c r="R130" s="26">
        <v>11672024.18</v>
      </c>
      <c r="T130" s="39" t="s">
        <v>79</v>
      </c>
      <c r="U130" s="40">
        <v>16</v>
      </c>
      <c r="V130" s="40">
        <v>320</v>
      </c>
      <c r="W130" s="41">
        <v>16</v>
      </c>
      <c r="X130" s="40">
        <v>320</v>
      </c>
    </row>
    <row r="131" spans="16:24" x14ac:dyDescent="0.25">
      <c r="P131" s="74" t="s">
        <v>36</v>
      </c>
      <c r="Q131" s="75">
        <v>108076896.16</v>
      </c>
      <c r="R131" s="75">
        <v>31038926.640000004</v>
      </c>
      <c r="T131" s="85" t="s">
        <v>170</v>
      </c>
      <c r="U131" s="84">
        <v>16</v>
      </c>
      <c r="V131" s="84">
        <v>320</v>
      </c>
      <c r="W131" s="10">
        <v>16</v>
      </c>
      <c r="X131" s="84">
        <v>320</v>
      </c>
    </row>
    <row r="132" spans="16:24" x14ac:dyDescent="0.25">
      <c r="P132" s="34" t="s">
        <v>76</v>
      </c>
      <c r="Q132" s="76">
        <v>50748828.089999996</v>
      </c>
      <c r="R132" s="76">
        <v>20579253.41</v>
      </c>
      <c r="T132" s="33" t="s">
        <v>86</v>
      </c>
      <c r="U132" s="37">
        <v>1444</v>
      </c>
      <c r="V132" s="37">
        <v>4521</v>
      </c>
      <c r="W132" s="38">
        <v>1095</v>
      </c>
      <c r="X132" s="37">
        <v>2037</v>
      </c>
    </row>
    <row r="133" spans="16:24" x14ac:dyDescent="0.25">
      <c r="P133" s="32" t="s">
        <v>77</v>
      </c>
      <c r="Q133" s="26">
        <v>9281225.3499999996</v>
      </c>
      <c r="R133" s="26">
        <v>4983777.26</v>
      </c>
      <c r="T133" s="39" t="s">
        <v>171</v>
      </c>
      <c r="U133" s="40">
        <v>47</v>
      </c>
      <c r="V133" s="40">
        <v>507</v>
      </c>
      <c r="W133" s="41">
        <v>46</v>
      </c>
      <c r="X133" s="40">
        <v>498</v>
      </c>
    </row>
    <row r="134" spans="16:24" x14ac:dyDescent="0.25">
      <c r="P134" s="32" t="s">
        <v>78</v>
      </c>
      <c r="Q134" s="26">
        <v>25039419.559999999</v>
      </c>
      <c r="R134" s="26">
        <v>8011309.9199999999</v>
      </c>
      <c r="T134" s="85" t="s">
        <v>172</v>
      </c>
      <c r="U134" s="84">
        <v>47</v>
      </c>
      <c r="V134" s="84">
        <v>507</v>
      </c>
      <c r="W134" s="10">
        <v>46</v>
      </c>
      <c r="X134" s="84">
        <v>498</v>
      </c>
    </row>
    <row r="135" spans="16:24" x14ac:dyDescent="0.25">
      <c r="P135" s="32" t="s">
        <v>80</v>
      </c>
      <c r="Q135" s="26">
        <v>15407249.039999999</v>
      </c>
      <c r="R135" s="26">
        <v>6577783.1600000001</v>
      </c>
      <c r="T135" s="39" t="s">
        <v>173</v>
      </c>
      <c r="U135" s="40">
        <v>940</v>
      </c>
      <c r="V135" s="40">
        <v>3076</v>
      </c>
      <c r="W135" s="41">
        <v>913</v>
      </c>
      <c r="X135" s="40">
        <v>1181</v>
      </c>
    </row>
    <row r="136" spans="16:24" x14ac:dyDescent="0.25">
      <c r="P136" s="32" t="s">
        <v>83</v>
      </c>
      <c r="Q136" s="26">
        <v>1020934.14</v>
      </c>
      <c r="R136" s="26">
        <v>1006383.07</v>
      </c>
      <c r="T136" s="85" t="s">
        <v>174</v>
      </c>
      <c r="U136" s="84">
        <v>0</v>
      </c>
      <c r="V136" s="84">
        <v>2136</v>
      </c>
      <c r="W136" s="10">
        <v>0</v>
      </c>
      <c r="X136" s="84">
        <v>268</v>
      </c>
    </row>
    <row r="137" spans="16:24" x14ac:dyDescent="0.25">
      <c r="P137" s="34" t="s">
        <v>87</v>
      </c>
      <c r="Q137" s="76">
        <v>421885.32</v>
      </c>
      <c r="R137" s="76">
        <v>0</v>
      </c>
      <c r="T137" s="85" t="s">
        <v>175</v>
      </c>
      <c r="U137" s="84">
        <v>940</v>
      </c>
      <c r="V137" s="84">
        <v>940</v>
      </c>
      <c r="W137" s="10">
        <v>913</v>
      </c>
      <c r="X137" s="84">
        <v>913</v>
      </c>
    </row>
    <row r="138" spans="16:24" x14ac:dyDescent="0.25">
      <c r="P138" s="32" t="s">
        <v>88</v>
      </c>
      <c r="Q138" s="26">
        <v>421885.32</v>
      </c>
      <c r="R138" s="26">
        <v>0</v>
      </c>
      <c r="T138" s="39" t="s">
        <v>176</v>
      </c>
      <c r="U138" s="40">
        <v>457</v>
      </c>
      <c r="V138" s="40">
        <v>938</v>
      </c>
      <c r="W138" s="41">
        <v>136</v>
      </c>
      <c r="X138" s="40">
        <v>358</v>
      </c>
    </row>
    <row r="139" spans="16:24" x14ac:dyDescent="0.25">
      <c r="P139" s="34" t="s">
        <v>90</v>
      </c>
      <c r="Q139" s="76">
        <v>45883126.069999993</v>
      </c>
      <c r="R139" s="76">
        <v>7353388.54</v>
      </c>
      <c r="T139" s="85" t="s">
        <v>177</v>
      </c>
      <c r="U139" s="84">
        <v>0</v>
      </c>
      <c r="V139" s="84">
        <v>420</v>
      </c>
      <c r="W139" s="10">
        <v>0</v>
      </c>
      <c r="X139" s="84">
        <v>0</v>
      </c>
    </row>
    <row r="140" spans="16:24" x14ac:dyDescent="0.25">
      <c r="P140" s="32" t="s">
        <v>92</v>
      </c>
      <c r="Q140" s="26">
        <v>3838592.87</v>
      </c>
      <c r="R140" s="26">
        <v>0</v>
      </c>
      <c r="T140" s="85" t="s">
        <v>178</v>
      </c>
      <c r="U140" s="84">
        <v>37</v>
      </c>
      <c r="V140" s="84">
        <v>259</v>
      </c>
      <c r="W140" s="10">
        <v>37</v>
      </c>
      <c r="X140" s="84">
        <v>259</v>
      </c>
    </row>
    <row r="141" spans="16:24" x14ac:dyDescent="0.25">
      <c r="P141" s="32" t="s">
        <v>93</v>
      </c>
      <c r="Q141" s="26">
        <v>2481322.27</v>
      </c>
      <c r="R141" s="26">
        <v>42500.21</v>
      </c>
      <c r="T141" s="85" t="s">
        <v>179</v>
      </c>
      <c r="U141" s="84">
        <v>420</v>
      </c>
      <c r="V141" s="84">
        <v>259</v>
      </c>
      <c r="W141" s="10">
        <v>99</v>
      </c>
      <c r="X141" s="84">
        <v>99</v>
      </c>
    </row>
    <row r="142" spans="16:24" x14ac:dyDescent="0.25">
      <c r="P142" s="32" t="s">
        <v>94</v>
      </c>
      <c r="Q142" s="26">
        <v>31150282.640000001</v>
      </c>
      <c r="R142" s="26">
        <v>7310888.3300000001</v>
      </c>
      <c r="T142" s="34" t="s">
        <v>87</v>
      </c>
      <c r="U142" s="35">
        <v>35</v>
      </c>
      <c r="V142" s="35">
        <v>34427</v>
      </c>
      <c r="W142" s="36">
        <v>35</v>
      </c>
      <c r="X142" s="35">
        <v>13957</v>
      </c>
    </row>
    <row r="143" spans="16:24" x14ac:dyDescent="0.25">
      <c r="P143" s="32" t="s">
        <v>95</v>
      </c>
      <c r="Q143" s="26">
        <v>2230251.2200000002</v>
      </c>
      <c r="R143" s="26">
        <v>0</v>
      </c>
      <c r="T143" s="33" t="s">
        <v>88</v>
      </c>
      <c r="U143" s="37">
        <v>35</v>
      </c>
      <c r="V143" s="37">
        <v>34427</v>
      </c>
      <c r="W143" s="38">
        <v>35</v>
      </c>
      <c r="X143" s="37">
        <v>13957</v>
      </c>
    </row>
    <row r="144" spans="16:24" x14ac:dyDescent="0.25">
      <c r="P144" s="32" t="s">
        <v>96</v>
      </c>
      <c r="Q144" s="26">
        <v>1384764.3</v>
      </c>
      <c r="R144" s="26">
        <v>0</v>
      </c>
      <c r="T144" s="39" t="s">
        <v>79</v>
      </c>
      <c r="U144" s="40">
        <v>35</v>
      </c>
      <c r="V144" s="40">
        <v>34427</v>
      </c>
      <c r="W144" s="41">
        <v>35</v>
      </c>
      <c r="X144" s="40">
        <v>13957</v>
      </c>
    </row>
    <row r="145" spans="16:24" x14ac:dyDescent="0.25">
      <c r="P145" s="32" t="s">
        <v>98</v>
      </c>
      <c r="Q145" s="26">
        <v>4797912.7699999996</v>
      </c>
      <c r="R145" s="26">
        <v>0</v>
      </c>
      <c r="T145" s="85" t="s">
        <v>180</v>
      </c>
      <c r="U145" s="84">
        <v>35</v>
      </c>
      <c r="V145" s="84">
        <v>105</v>
      </c>
      <c r="W145" s="10">
        <v>0</v>
      </c>
      <c r="X145" s="84">
        <v>0</v>
      </c>
    </row>
    <row r="146" spans="16:24" x14ac:dyDescent="0.25">
      <c r="P146" s="34" t="s">
        <v>99</v>
      </c>
      <c r="Q146" s="76">
        <v>6327079.1100000003</v>
      </c>
      <c r="R146" s="76">
        <v>824405.51</v>
      </c>
      <c r="T146" s="85" t="s">
        <v>116</v>
      </c>
      <c r="U146" s="84">
        <v>0</v>
      </c>
      <c r="V146" s="84">
        <v>0</v>
      </c>
      <c r="W146" s="10">
        <v>35</v>
      </c>
      <c r="X146" s="84">
        <v>105</v>
      </c>
    </row>
    <row r="147" spans="16:24" x14ac:dyDescent="0.25">
      <c r="P147" s="32" t="s">
        <v>100</v>
      </c>
      <c r="Q147" s="26">
        <v>3045385.12</v>
      </c>
      <c r="R147" s="26">
        <v>0</v>
      </c>
      <c r="T147" s="85" t="s">
        <v>117</v>
      </c>
      <c r="U147" s="84">
        <v>0</v>
      </c>
      <c r="V147" s="84">
        <v>6989</v>
      </c>
      <c r="W147" s="10">
        <v>0</v>
      </c>
      <c r="X147" s="84">
        <v>1638</v>
      </c>
    </row>
    <row r="148" spans="16:24" x14ac:dyDescent="0.25">
      <c r="P148" s="32" t="s">
        <v>102</v>
      </c>
      <c r="Q148" s="26">
        <v>3281693.99</v>
      </c>
      <c r="R148" s="26">
        <v>824405.51</v>
      </c>
      <c r="T148" s="85" t="s">
        <v>118</v>
      </c>
      <c r="U148" s="84">
        <v>0</v>
      </c>
      <c r="V148" s="84">
        <v>27333</v>
      </c>
      <c r="W148" s="10">
        <v>0</v>
      </c>
      <c r="X148" s="84">
        <v>12214</v>
      </c>
    </row>
    <row r="149" spans="16:24" x14ac:dyDescent="0.25">
      <c r="P149" s="34" t="s">
        <v>103</v>
      </c>
      <c r="Q149" s="76">
        <v>4695977.57</v>
      </c>
      <c r="R149" s="76">
        <v>2281879.1800000002</v>
      </c>
      <c r="T149" s="34" t="s">
        <v>90</v>
      </c>
      <c r="U149" s="35">
        <v>30292</v>
      </c>
      <c r="V149" s="35">
        <v>637070</v>
      </c>
      <c r="W149" s="36">
        <v>1009</v>
      </c>
      <c r="X149" s="35">
        <v>99020</v>
      </c>
    </row>
    <row r="150" spans="16:24" x14ac:dyDescent="0.25">
      <c r="P150" s="32" t="s">
        <v>107</v>
      </c>
      <c r="Q150" s="26">
        <v>4695977.57</v>
      </c>
      <c r="R150" s="26">
        <v>2281879.1800000002</v>
      </c>
      <c r="T150" s="33" t="s">
        <v>92</v>
      </c>
      <c r="U150" s="37">
        <v>102</v>
      </c>
      <c r="V150" s="37">
        <v>308972</v>
      </c>
      <c r="W150" s="38">
        <v>14</v>
      </c>
      <c r="X150" s="37">
        <v>13466</v>
      </c>
    </row>
    <row r="151" spans="16:24" x14ac:dyDescent="0.25">
      <c r="P151" s="74" t="s">
        <v>37</v>
      </c>
      <c r="Q151" s="75">
        <v>25064200.880000003</v>
      </c>
      <c r="R151" s="75">
        <v>12885897.909999998</v>
      </c>
      <c r="T151" s="39" t="s">
        <v>121</v>
      </c>
      <c r="U151" s="40">
        <v>0</v>
      </c>
      <c r="V151" s="40">
        <v>35075</v>
      </c>
      <c r="W151" s="41">
        <v>0</v>
      </c>
      <c r="X151" s="40">
        <v>5587</v>
      </c>
    </row>
    <row r="152" spans="16:24" x14ac:dyDescent="0.25">
      <c r="P152" s="34" t="s">
        <v>76</v>
      </c>
      <c r="Q152" s="76">
        <v>6284684.5200000005</v>
      </c>
      <c r="R152" s="76">
        <v>6284684.5200000005</v>
      </c>
      <c r="T152" s="85" t="s">
        <v>122</v>
      </c>
      <c r="U152" s="84">
        <v>0</v>
      </c>
      <c r="V152" s="84">
        <v>35075</v>
      </c>
      <c r="W152" s="10">
        <v>0</v>
      </c>
      <c r="X152" s="84">
        <v>5587</v>
      </c>
    </row>
    <row r="153" spans="16:24" x14ac:dyDescent="0.25">
      <c r="P153" s="32" t="s">
        <v>77</v>
      </c>
      <c r="Q153" s="26">
        <v>3257078.83</v>
      </c>
      <c r="R153" s="26">
        <v>3257078.83</v>
      </c>
      <c r="T153" s="39" t="s">
        <v>124</v>
      </c>
      <c r="U153" s="40">
        <v>88</v>
      </c>
      <c r="V153" s="40">
        <v>66144</v>
      </c>
      <c r="W153" s="41">
        <v>14</v>
      </c>
      <c r="X153" s="40">
        <v>7022</v>
      </c>
    </row>
    <row r="154" spans="16:24" x14ac:dyDescent="0.25">
      <c r="P154" s="32" t="s">
        <v>82</v>
      </c>
      <c r="Q154" s="26">
        <v>1289078.3999999999</v>
      </c>
      <c r="R154" s="26">
        <v>1289078.3999999999</v>
      </c>
      <c r="T154" s="85" t="s">
        <v>125</v>
      </c>
      <c r="U154" s="84">
        <v>0</v>
      </c>
      <c r="V154" s="84">
        <v>63519</v>
      </c>
      <c r="W154" s="10">
        <v>0</v>
      </c>
      <c r="X154" s="84">
        <v>6639</v>
      </c>
    </row>
    <row r="155" spans="16:24" x14ac:dyDescent="0.25">
      <c r="P155" s="32" t="s">
        <v>83</v>
      </c>
      <c r="Q155" s="26">
        <v>1632445.33</v>
      </c>
      <c r="R155" s="26">
        <v>1632445.33</v>
      </c>
      <c r="T155" s="85" t="s">
        <v>126</v>
      </c>
      <c r="U155" s="84">
        <v>88</v>
      </c>
      <c r="V155" s="84">
        <v>2625</v>
      </c>
      <c r="W155" s="10">
        <v>14</v>
      </c>
      <c r="X155" s="84">
        <v>383</v>
      </c>
    </row>
    <row r="156" spans="16:24" x14ac:dyDescent="0.25">
      <c r="P156" s="32" t="s">
        <v>84</v>
      </c>
      <c r="Q156" s="26">
        <v>106081.96</v>
      </c>
      <c r="R156" s="26">
        <v>106081.96</v>
      </c>
      <c r="T156" s="39" t="s">
        <v>128</v>
      </c>
      <c r="U156" s="40">
        <v>14</v>
      </c>
      <c r="V156" s="40">
        <v>207753</v>
      </c>
      <c r="W156" s="41">
        <v>0</v>
      </c>
      <c r="X156" s="40">
        <v>857</v>
      </c>
    </row>
    <row r="157" spans="16:24" x14ac:dyDescent="0.25">
      <c r="P157" s="34" t="s">
        <v>87</v>
      </c>
      <c r="Q157" s="76">
        <v>1497516.33</v>
      </c>
      <c r="R157" s="76">
        <v>0</v>
      </c>
      <c r="T157" s="85" t="s">
        <v>129</v>
      </c>
      <c r="U157" s="84">
        <v>0</v>
      </c>
      <c r="V157" s="84">
        <v>37574</v>
      </c>
      <c r="W157" s="10">
        <v>0</v>
      </c>
      <c r="X157" s="84">
        <v>857</v>
      </c>
    </row>
    <row r="158" spans="16:24" x14ac:dyDescent="0.25">
      <c r="P158" s="32" t="s">
        <v>88</v>
      </c>
      <c r="Q158" s="26">
        <v>1497516.33</v>
      </c>
      <c r="R158" s="26">
        <v>0</v>
      </c>
      <c r="T158" s="85" t="s">
        <v>130</v>
      </c>
      <c r="U158" s="84">
        <v>14</v>
      </c>
      <c r="V158" s="84">
        <v>170179</v>
      </c>
      <c r="W158" s="10">
        <v>0</v>
      </c>
      <c r="X158" s="84">
        <v>0</v>
      </c>
    </row>
    <row r="159" spans="16:24" x14ac:dyDescent="0.25">
      <c r="P159" s="34" t="s">
        <v>90</v>
      </c>
      <c r="Q159" s="76">
        <v>10678327.880000001</v>
      </c>
      <c r="R159" s="76">
        <v>3741351.9200000004</v>
      </c>
      <c r="T159" s="33" t="s">
        <v>93</v>
      </c>
      <c r="U159" s="37">
        <v>28</v>
      </c>
      <c r="V159" s="37">
        <v>53000</v>
      </c>
      <c r="W159" s="38">
        <v>0</v>
      </c>
      <c r="X159" s="37">
        <v>10638</v>
      </c>
    </row>
    <row r="160" spans="16:24" x14ac:dyDescent="0.25">
      <c r="P160" s="32" t="s">
        <v>92</v>
      </c>
      <c r="Q160" s="26">
        <v>4814349.0599999996</v>
      </c>
      <c r="R160" s="26">
        <v>0</v>
      </c>
      <c r="T160" s="39" t="s">
        <v>79</v>
      </c>
      <c r="U160" s="40">
        <v>28</v>
      </c>
      <c r="V160" s="40">
        <v>53000</v>
      </c>
      <c r="W160" s="41">
        <v>0</v>
      </c>
      <c r="X160" s="40">
        <v>10638</v>
      </c>
    </row>
    <row r="161" spans="16:24" x14ac:dyDescent="0.25">
      <c r="P161" s="32" t="s">
        <v>93</v>
      </c>
      <c r="Q161" s="26">
        <v>743969.15</v>
      </c>
      <c r="R161" s="26">
        <v>136309.09</v>
      </c>
      <c r="T161" s="85" t="s">
        <v>133</v>
      </c>
      <c r="U161" s="84">
        <v>28</v>
      </c>
      <c r="V161" s="84">
        <v>1110</v>
      </c>
      <c r="W161" s="10">
        <v>0</v>
      </c>
      <c r="X161" s="84">
        <v>0</v>
      </c>
    </row>
    <row r="162" spans="16:24" x14ac:dyDescent="0.25">
      <c r="P162" s="32" t="s">
        <v>94</v>
      </c>
      <c r="Q162" s="26">
        <v>2733053.41</v>
      </c>
      <c r="R162" s="26">
        <v>2733053.41</v>
      </c>
      <c r="T162" s="85" t="s">
        <v>134</v>
      </c>
      <c r="U162" s="84">
        <v>0</v>
      </c>
      <c r="V162" s="84">
        <v>51890</v>
      </c>
      <c r="W162" s="10">
        <v>0</v>
      </c>
      <c r="X162" s="84">
        <v>10638</v>
      </c>
    </row>
    <row r="163" spans="16:24" x14ac:dyDescent="0.25">
      <c r="P163" s="32" t="s">
        <v>95</v>
      </c>
      <c r="Q163" s="26">
        <v>466148.86</v>
      </c>
      <c r="R163" s="26">
        <v>30836.68</v>
      </c>
      <c r="T163" s="33" t="s">
        <v>94</v>
      </c>
      <c r="U163" s="37">
        <v>49</v>
      </c>
      <c r="V163" s="37">
        <v>88861</v>
      </c>
      <c r="W163" s="38">
        <v>15</v>
      </c>
      <c r="X163" s="37">
        <v>12250</v>
      </c>
    </row>
    <row r="164" spans="16:24" x14ac:dyDescent="0.25">
      <c r="P164" s="32" t="s">
        <v>96</v>
      </c>
      <c r="Q164" s="26">
        <v>521725.01</v>
      </c>
      <c r="R164" s="26">
        <v>29245.97</v>
      </c>
      <c r="T164" s="39" t="s">
        <v>79</v>
      </c>
      <c r="U164" s="40">
        <v>49</v>
      </c>
      <c r="V164" s="40">
        <v>88861</v>
      </c>
      <c r="W164" s="41">
        <v>15</v>
      </c>
      <c r="X164" s="40">
        <v>12250</v>
      </c>
    </row>
    <row r="165" spans="16:24" x14ac:dyDescent="0.25">
      <c r="P165" s="32" t="s">
        <v>98</v>
      </c>
      <c r="Q165" s="26">
        <v>1399082.39</v>
      </c>
      <c r="R165" s="26">
        <v>811906.77</v>
      </c>
      <c r="T165" s="85" t="s">
        <v>137</v>
      </c>
      <c r="U165" s="84">
        <v>0</v>
      </c>
      <c r="V165" s="84">
        <v>86619</v>
      </c>
      <c r="W165" s="10">
        <v>0</v>
      </c>
      <c r="X165" s="84">
        <v>10144</v>
      </c>
    </row>
    <row r="166" spans="16:24" x14ac:dyDescent="0.25">
      <c r="P166" s="34" t="s">
        <v>99</v>
      </c>
      <c r="Q166" s="76">
        <v>5087729.42</v>
      </c>
      <c r="R166" s="76">
        <v>1642828.19</v>
      </c>
      <c r="T166" s="85" t="s">
        <v>138</v>
      </c>
      <c r="U166" s="84">
        <v>15</v>
      </c>
      <c r="V166" s="84">
        <v>2106</v>
      </c>
      <c r="W166" s="10">
        <v>15</v>
      </c>
      <c r="X166" s="84">
        <v>2106</v>
      </c>
    </row>
    <row r="167" spans="16:24" x14ac:dyDescent="0.25">
      <c r="P167" s="32" t="s">
        <v>100</v>
      </c>
      <c r="Q167" s="26">
        <v>2342753.8199999998</v>
      </c>
      <c r="R167" s="26">
        <v>1642828.19</v>
      </c>
      <c r="T167" s="85" t="s">
        <v>140</v>
      </c>
      <c r="U167" s="84">
        <v>34</v>
      </c>
      <c r="V167" s="84">
        <v>136</v>
      </c>
      <c r="W167" s="10">
        <v>0</v>
      </c>
      <c r="X167" s="84">
        <v>0</v>
      </c>
    </row>
    <row r="168" spans="16:24" x14ac:dyDescent="0.25">
      <c r="P168" s="32" t="s">
        <v>101</v>
      </c>
      <c r="Q168" s="26">
        <v>1187546.48</v>
      </c>
      <c r="R168" s="26">
        <v>0</v>
      </c>
      <c r="T168" s="33" t="s">
        <v>95</v>
      </c>
      <c r="U168" s="37">
        <v>26445</v>
      </c>
      <c r="V168" s="37">
        <v>157179</v>
      </c>
      <c r="W168" s="38">
        <v>0</v>
      </c>
      <c r="X168" s="37">
        <v>53513</v>
      </c>
    </row>
    <row r="169" spans="16:24" x14ac:dyDescent="0.25">
      <c r="P169" s="32" t="s">
        <v>102</v>
      </c>
      <c r="Q169" s="26">
        <v>1557429.12</v>
      </c>
      <c r="R169" s="26">
        <v>0</v>
      </c>
      <c r="T169" s="39" t="s">
        <v>79</v>
      </c>
      <c r="U169" s="40">
        <v>26445</v>
      </c>
      <c r="V169" s="40">
        <v>157179</v>
      </c>
      <c r="W169" s="41">
        <v>0</v>
      </c>
      <c r="X169" s="40">
        <v>53513</v>
      </c>
    </row>
    <row r="170" spans="16:24" x14ac:dyDescent="0.25">
      <c r="P170" s="34" t="s">
        <v>103</v>
      </c>
      <c r="Q170" s="76">
        <v>1515942.73</v>
      </c>
      <c r="R170" s="76">
        <v>1217033.28</v>
      </c>
      <c r="T170" s="85" t="s">
        <v>142</v>
      </c>
      <c r="U170" s="84">
        <v>0</v>
      </c>
      <c r="V170" s="84">
        <v>26699</v>
      </c>
      <c r="W170" s="10">
        <v>0</v>
      </c>
      <c r="X170" s="84">
        <v>10883</v>
      </c>
    </row>
    <row r="171" spans="16:24" x14ac:dyDescent="0.25">
      <c r="P171" s="32" t="s">
        <v>104</v>
      </c>
      <c r="Q171" s="26">
        <v>442367.47</v>
      </c>
      <c r="R171" s="26">
        <v>143458.01999999999</v>
      </c>
      <c r="T171" s="85" t="s">
        <v>144</v>
      </c>
      <c r="U171" s="84">
        <v>0</v>
      </c>
      <c r="V171" s="84">
        <v>25945</v>
      </c>
      <c r="W171" s="10">
        <v>0</v>
      </c>
      <c r="X171" s="84">
        <v>10638</v>
      </c>
    </row>
    <row r="172" spans="16:24" x14ac:dyDescent="0.25">
      <c r="P172" s="32" t="s">
        <v>107</v>
      </c>
      <c r="Q172" s="26">
        <v>1073575.26</v>
      </c>
      <c r="R172" s="26">
        <v>1073575.26</v>
      </c>
      <c r="T172" s="85" t="s">
        <v>181</v>
      </c>
      <c r="U172" s="84">
        <v>0</v>
      </c>
      <c r="V172" s="84">
        <v>25945</v>
      </c>
      <c r="W172" s="10">
        <v>0</v>
      </c>
      <c r="X172" s="84">
        <v>10638</v>
      </c>
    </row>
    <row r="173" spans="16:24" x14ac:dyDescent="0.25">
      <c r="P173" s="74" t="s">
        <v>38</v>
      </c>
      <c r="Q173" s="75">
        <v>284149533.25</v>
      </c>
      <c r="R173" s="75">
        <v>119398797.02000001</v>
      </c>
      <c r="T173" s="85" t="s">
        <v>145</v>
      </c>
      <c r="U173" s="84">
        <v>0</v>
      </c>
      <c r="V173" s="84">
        <v>52145</v>
      </c>
      <c r="W173" s="10">
        <v>0</v>
      </c>
      <c r="X173" s="84">
        <v>21354</v>
      </c>
    </row>
    <row r="174" spans="16:24" x14ac:dyDescent="0.25">
      <c r="P174" s="34" t="s">
        <v>76</v>
      </c>
      <c r="Q174" s="76">
        <v>103797170.47999999</v>
      </c>
      <c r="R174" s="76">
        <v>69104558.390000015</v>
      </c>
      <c r="T174" s="85" t="s">
        <v>146</v>
      </c>
      <c r="U174" s="84">
        <v>500</v>
      </c>
      <c r="V174" s="84">
        <v>500</v>
      </c>
      <c r="W174" s="10">
        <v>0</v>
      </c>
      <c r="X174" s="84">
        <v>0</v>
      </c>
    </row>
    <row r="175" spans="16:24" x14ac:dyDescent="0.25">
      <c r="P175" s="32" t="s">
        <v>77</v>
      </c>
      <c r="Q175" s="26">
        <v>19171313.189999998</v>
      </c>
      <c r="R175" s="26">
        <v>9915962.3399999999</v>
      </c>
      <c r="T175" s="85" t="s">
        <v>182</v>
      </c>
      <c r="U175" s="84">
        <v>25945</v>
      </c>
      <c r="V175" s="84">
        <v>25945</v>
      </c>
      <c r="W175" s="10">
        <v>0</v>
      </c>
      <c r="X175" s="84">
        <v>0</v>
      </c>
    </row>
    <row r="176" spans="16:24" x14ac:dyDescent="0.25">
      <c r="P176" s="32" t="s">
        <v>78</v>
      </c>
      <c r="Q176" s="26">
        <v>12630840.279999999</v>
      </c>
      <c r="R176" s="26">
        <v>7743126.3600000003</v>
      </c>
      <c r="T176" s="33" t="s">
        <v>98</v>
      </c>
      <c r="U176" s="37">
        <v>3668</v>
      </c>
      <c r="V176" s="37">
        <v>29058</v>
      </c>
      <c r="W176" s="38">
        <v>980</v>
      </c>
      <c r="X176" s="37">
        <v>9153</v>
      </c>
    </row>
    <row r="177" spans="16:24" x14ac:dyDescent="0.25">
      <c r="P177" s="32" t="s">
        <v>80</v>
      </c>
      <c r="Q177" s="26">
        <v>7285395.8099999996</v>
      </c>
      <c r="R177" s="26">
        <v>2948280.46</v>
      </c>
      <c r="T177" s="39" t="s">
        <v>79</v>
      </c>
      <c r="U177" s="40">
        <v>3668</v>
      </c>
      <c r="V177" s="40">
        <v>29058</v>
      </c>
      <c r="W177" s="41">
        <v>980</v>
      </c>
      <c r="X177" s="40">
        <v>9153</v>
      </c>
    </row>
    <row r="178" spans="16:24" x14ac:dyDescent="0.25">
      <c r="P178" s="32" t="s">
        <v>82</v>
      </c>
      <c r="Q178" s="26">
        <v>2435354.9700000002</v>
      </c>
      <c r="R178" s="26">
        <v>2317499.77</v>
      </c>
      <c r="T178" s="85" t="s">
        <v>183</v>
      </c>
      <c r="U178" s="84">
        <v>0</v>
      </c>
      <c r="V178" s="84">
        <v>25035</v>
      </c>
      <c r="W178" s="10">
        <v>0</v>
      </c>
      <c r="X178" s="84">
        <v>7983</v>
      </c>
    </row>
    <row r="179" spans="16:24" x14ac:dyDescent="0.25">
      <c r="P179" s="32" t="s">
        <v>83</v>
      </c>
      <c r="Q179" s="26">
        <v>59562338.599999987</v>
      </c>
      <c r="R179" s="26">
        <v>44959322.030000001</v>
      </c>
      <c r="T179" s="85" t="s">
        <v>184</v>
      </c>
      <c r="U179" s="84">
        <v>3648</v>
      </c>
      <c r="V179" s="84">
        <v>3983</v>
      </c>
      <c r="W179" s="10">
        <v>980</v>
      </c>
      <c r="X179" s="84">
        <v>1170</v>
      </c>
    </row>
    <row r="180" spans="16:24" x14ac:dyDescent="0.25">
      <c r="P180" s="32" t="s">
        <v>86</v>
      </c>
      <c r="Q180" s="26">
        <v>2711927.63</v>
      </c>
      <c r="R180" s="26">
        <v>1220367.43</v>
      </c>
      <c r="T180" s="85" t="s">
        <v>185</v>
      </c>
      <c r="U180" s="84">
        <v>20</v>
      </c>
      <c r="V180" s="84">
        <v>40</v>
      </c>
      <c r="W180" s="10">
        <v>0</v>
      </c>
      <c r="X180" s="84">
        <v>0</v>
      </c>
    </row>
    <row r="181" spans="16:24" x14ac:dyDescent="0.25">
      <c r="P181" s="34" t="s">
        <v>87</v>
      </c>
      <c r="Q181" s="76">
        <v>1193011.4100000001</v>
      </c>
      <c r="R181" s="76">
        <v>174196.52</v>
      </c>
      <c r="T181" s="34" t="s">
        <v>99</v>
      </c>
      <c r="U181" s="35">
        <v>6465</v>
      </c>
      <c r="V181" s="35">
        <v>147113</v>
      </c>
      <c r="W181" s="36">
        <v>1351</v>
      </c>
      <c r="X181" s="35">
        <v>20287</v>
      </c>
    </row>
    <row r="182" spans="16:24" x14ac:dyDescent="0.25">
      <c r="P182" s="32" t="s">
        <v>88</v>
      </c>
      <c r="Q182" s="26">
        <v>1193011.4100000001</v>
      </c>
      <c r="R182" s="26">
        <v>174196.52</v>
      </c>
      <c r="T182" s="33" t="s">
        <v>100</v>
      </c>
      <c r="U182" s="37">
        <v>6111</v>
      </c>
      <c r="V182" s="37">
        <v>145754</v>
      </c>
      <c r="W182" s="38">
        <v>1187</v>
      </c>
      <c r="X182" s="37">
        <v>19765</v>
      </c>
    </row>
    <row r="183" spans="16:24" x14ac:dyDescent="0.25">
      <c r="P183" s="34" t="s">
        <v>90</v>
      </c>
      <c r="Q183" s="76">
        <v>76443390.280000001</v>
      </c>
      <c r="R183" s="76">
        <v>33412751.289999999</v>
      </c>
      <c r="T183" s="39" t="s">
        <v>150</v>
      </c>
      <c r="U183" s="40">
        <v>2172</v>
      </c>
      <c r="V183" s="40">
        <v>2172</v>
      </c>
      <c r="W183" s="41">
        <v>890</v>
      </c>
      <c r="X183" s="40">
        <v>890</v>
      </c>
    </row>
    <row r="184" spans="16:24" x14ac:dyDescent="0.25">
      <c r="P184" s="32" t="s">
        <v>92</v>
      </c>
      <c r="Q184" s="26">
        <v>18810785.399999999</v>
      </c>
      <c r="R184" s="26">
        <v>7218878.7500000009</v>
      </c>
      <c r="T184" s="85" t="s">
        <v>152</v>
      </c>
      <c r="U184" s="84">
        <v>2172</v>
      </c>
      <c r="V184" s="84">
        <v>2172</v>
      </c>
      <c r="W184" s="10">
        <v>890</v>
      </c>
      <c r="X184" s="84">
        <v>890</v>
      </c>
    </row>
    <row r="185" spans="16:24" x14ac:dyDescent="0.25">
      <c r="P185" s="32" t="s">
        <v>93</v>
      </c>
      <c r="Q185" s="26">
        <v>3304596.0700000003</v>
      </c>
      <c r="R185" s="26">
        <v>540384.98</v>
      </c>
      <c r="T185" s="39" t="s">
        <v>153</v>
      </c>
      <c r="U185" s="40">
        <v>3939</v>
      </c>
      <c r="V185" s="40">
        <v>143582</v>
      </c>
      <c r="W185" s="41">
        <v>297</v>
      </c>
      <c r="X185" s="40">
        <v>18875</v>
      </c>
    </row>
    <row r="186" spans="16:24" x14ac:dyDescent="0.25">
      <c r="P186" s="32" t="s">
        <v>94</v>
      </c>
      <c r="Q186" s="26">
        <v>46778884.839999996</v>
      </c>
      <c r="R186" s="26">
        <v>22344653.969999999</v>
      </c>
      <c r="T186" s="85" t="s">
        <v>154</v>
      </c>
      <c r="U186" s="84">
        <v>494</v>
      </c>
      <c r="V186" s="84">
        <v>22135</v>
      </c>
      <c r="W186" s="10">
        <v>0</v>
      </c>
      <c r="X186" s="84">
        <v>0</v>
      </c>
    </row>
    <row r="187" spans="16:24" x14ac:dyDescent="0.25">
      <c r="P187" s="32" t="s">
        <v>95</v>
      </c>
      <c r="Q187" s="26">
        <v>3155768.57</v>
      </c>
      <c r="R187" s="26">
        <v>1243887.94</v>
      </c>
      <c r="T187" s="85" t="s">
        <v>155</v>
      </c>
      <c r="U187" s="84">
        <v>3107</v>
      </c>
      <c r="V187" s="84">
        <v>101020</v>
      </c>
      <c r="W187" s="10">
        <v>0</v>
      </c>
      <c r="X187" s="84">
        <v>0</v>
      </c>
    </row>
    <row r="188" spans="16:24" x14ac:dyDescent="0.25">
      <c r="P188" s="32" t="s">
        <v>96</v>
      </c>
      <c r="Q188" s="26">
        <v>3597815.48</v>
      </c>
      <c r="R188" s="26">
        <v>1829846.3800000001</v>
      </c>
      <c r="T188" s="85" t="s">
        <v>186</v>
      </c>
      <c r="U188" s="84">
        <v>41</v>
      </c>
      <c r="V188" s="84">
        <v>1552</v>
      </c>
      <c r="W188" s="10">
        <v>0</v>
      </c>
      <c r="X188" s="84">
        <v>0</v>
      </c>
    </row>
    <row r="189" spans="16:24" x14ac:dyDescent="0.25">
      <c r="P189" s="32" t="s">
        <v>98</v>
      </c>
      <c r="Q189" s="26">
        <v>795539.91999999993</v>
      </c>
      <c r="R189" s="26">
        <v>235099.27</v>
      </c>
      <c r="T189" s="85" t="s">
        <v>156</v>
      </c>
      <c r="U189" s="84">
        <v>297</v>
      </c>
      <c r="V189" s="84">
        <v>18875</v>
      </c>
      <c r="W189" s="10">
        <v>297</v>
      </c>
      <c r="X189" s="84">
        <v>18875</v>
      </c>
    </row>
    <row r="190" spans="16:24" x14ac:dyDescent="0.25">
      <c r="P190" s="34" t="s">
        <v>99</v>
      </c>
      <c r="Q190" s="76">
        <v>75410263.949999988</v>
      </c>
      <c r="R190" s="76">
        <v>6529219.6500000004</v>
      </c>
      <c r="T190" s="33" t="s">
        <v>101</v>
      </c>
      <c r="U190" s="37">
        <v>354</v>
      </c>
      <c r="V190" s="37">
        <v>1359</v>
      </c>
      <c r="W190" s="38">
        <v>164</v>
      </c>
      <c r="X190" s="37">
        <v>522</v>
      </c>
    </row>
    <row r="191" spans="16:24" x14ac:dyDescent="0.25">
      <c r="P191" s="32" t="s">
        <v>100</v>
      </c>
      <c r="Q191" s="26">
        <v>39707257.469999991</v>
      </c>
      <c r="R191" s="26">
        <v>6529219.6500000004</v>
      </c>
      <c r="T191" s="39" t="s">
        <v>79</v>
      </c>
      <c r="U191" s="40">
        <v>354</v>
      </c>
      <c r="V191" s="40">
        <v>1359</v>
      </c>
      <c r="W191" s="41">
        <v>164</v>
      </c>
      <c r="X191" s="40">
        <v>522</v>
      </c>
    </row>
    <row r="192" spans="16:24" x14ac:dyDescent="0.25">
      <c r="P192" s="32" t="s">
        <v>101</v>
      </c>
      <c r="Q192" s="26">
        <v>3768869.24</v>
      </c>
      <c r="R192" s="26">
        <v>0</v>
      </c>
      <c r="T192" s="85" t="s">
        <v>157</v>
      </c>
      <c r="U192" s="84">
        <v>354</v>
      </c>
      <c r="V192" s="84">
        <v>1359</v>
      </c>
      <c r="W192" s="10">
        <v>164</v>
      </c>
      <c r="X192" s="84">
        <v>522</v>
      </c>
    </row>
    <row r="193" spans="16:24" x14ac:dyDescent="0.25">
      <c r="P193" s="32" t="s">
        <v>102</v>
      </c>
      <c r="Q193" s="26">
        <v>31934137.240000002</v>
      </c>
      <c r="R193" s="26">
        <v>0</v>
      </c>
      <c r="T193" s="34" t="s">
        <v>103</v>
      </c>
      <c r="U193" s="35">
        <v>6218</v>
      </c>
      <c r="V193" s="35">
        <v>15272</v>
      </c>
      <c r="W193" s="36">
        <v>3504</v>
      </c>
      <c r="X193" s="35">
        <v>9339</v>
      </c>
    </row>
    <row r="194" spans="16:24" x14ac:dyDescent="0.25">
      <c r="P194" s="34" t="s">
        <v>103</v>
      </c>
      <c r="Q194" s="76">
        <v>27305697.129999999</v>
      </c>
      <c r="R194" s="76">
        <v>10178071.169999998</v>
      </c>
      <c r="T194" s="33" t="s">
        <v>104</v>
      </c>
      <c r="U194" s="37">
        <v>112</v>
      </c>
      <c r="V194" s="37">
        <v>397</v>
      </c>
      <c r="W194" s="38">
        <v>112</v>
      </c>
      <c r="X194" s="37">
        <v>397</v>
      </c>
    </row>
    <row r="195" spans="16:24" x14ac:dyDescent="0.25">
      <c r="P195" s="32" t="s">
        <v>104</v>
      </c>
      <c r="Q195" s="26">
        <v>4356113.2299999995</v>
      </c>
      <c r="R195" s="26">
        <v>803784.95000000007</v>
      </c>
      <c r="T195" s="39" t="s">
        <v>79</v>
      </c>
      <c r="U195" s="40">
        <v>112</v>
      </c>
      <c r="V195" s="40">
        <v>397</v>
      </c>
      <c r="W195" s="41">
        <v>112</v>
      </c>
      <c r="X195" s="40">
        <v>397</v>
      </c>
    </row>
    <row r="196" spans="16:24" x14ac:dyDescent="0.25">
      <c r="P196" s="32" t="s">
        <v>105</v>
      </c>
      <c r="Q196" s="26">
        <v>2258385.83</v>
      </c>
      <c r="R196" s="26">
        <v>285646.51</v>
      </c>
      <c r="T196" s="85" t="s">
        <v>187</v>
      </c>
      <c r="U196" s="84">
        <v>19</v>
      </c>
      <c r="V196" s="84">
        <v>190</v>
      </c>
      <c r="W196" s="10">
        <v>19</v>
      </c>
      <c r="X196" s="84">
        <v>190</v>
      </c>
    </row>
    <row r="197" spans="16:24" x14ac:dyDescent="0.25">
      <c r="P197" s="32" t="s">
        <v>107</v>
      </c>
      <c r="Q197" s="26">
        <v>20691198.07</v>
      </c>
      <c r="R197" s="26">
        <v>9088639.709999999</v>
      </c>
      <c r="T197" s="85" t="s">
        <v>188</v>
      </c>
      <c r="U197" s="84">
        <v>19</v>
      </c>
      <c r="V197" s="84">
        <v>19</v>
      </c>
      <c r="W197" s="10">
        <v>19</v>
      </c>
      <c r="X197" s="84">
        <v>19</v>
      </c>
    </row>
    <row r="198" spans="16:24" x14ac:dyDescent="0.25">
      <c r="P198" s="74" t="s">
        <v>39</v>
      </c>
      <c r="Q198" s="75">
        <v>42257251.459999993</v>
      </c>
      <c r="R198" s="75">
        <v>12563482.309999999</v>
      </c>
      <c r="T198" s="85" t="s">
        <v>189</v>
      </c>
      <c r="U198" s="84">
        <v>38</v>
      </c>
      <c r="V198" s="84">
        <v>152</v>
      </c>
      <c r="W198" s="10">
        <v>38</v>
      </c>
      <c r="X198" s="84">
        <v>152</v>
      </c>
    </row>
    <row r="199" spans="16:24" x14ac:dyDescent="0.25">
      <c r="P199" s="34" t="s">
        <v>76</v>
      </c>
      <c r="Q199" s="76">
        <v>33195869.850000001</v>
      </c>
      <c r="R199" s="76">
        <v>6107391.3399999999</v>
      </c>
      <c r="T199" s="85" t="s">
        <v>190</v>
      </c>
      <c r="U199" s="84">
        <v>36</v>
      </c>
      <c r="V199" s="84">
        <v>36</v>
      </c>
      <c r="W199" s="10">
        <v>36</v>
      </c>
      <c r="X199" s="84">
        <v>36</v>
      </c>
    </row>
    <row r="200" spans="16:24" x14ac:dyDescent="0.25">
      <c r="P200" s="32" t="s">
        <v>77</v>
      </c>
      <c r="Q200" s="26">
        <v>4548833.84</v>
      </c>
      <c r="R200" s="26">
        <v>509782.74</v>
      </c>
      <c r="T200" s="33" t="s">
        <v>105</v>
      </c>
      <c r="U200" s="37">
        <v>983</v>
      </c>
      <c r="V200" s="37">
        <v>1657</v>
      </c>
      <c r="W200" s="38">
        <v>386</v>
      </c>
      <c r="X200" s="37">
        <v>945</v>
      </c>
    </row>
    <row r="201" spans="16:24" x14ac:dyDescent="0.25">
      <c r="P201" s="32" t="s">
        <v>78</v>
      </c>
      <c r="Q201" s="26">
        <v>22843460.560000002</v>
      </c>
      <c r="R201" s="26">
        <v>3686656.01</v>
      </c>
      <c r="T201" s="39" t="s">
        <v>191</v>
      </c>
      <c r="U201" s="40">
        <v>983</v>
      </c>
      <c r="V201" s="40">
        <v>1657</v>
      </c>
      <c r="W201" s="41">
        <v>386</v>
      </c>
      <c r="X201" s="40">
        <v>945</v>
      </c>
    </row>
    <row r="202" spans="16:24" x14ac:dyDescent="0.25">
      <c r="P202" s="32" t="s">
        <v>80</v>
      </c>
      <c r="Q202" s="26">
        <v>5803575.4500000002</v>
      </c>
      <c r="R202" s="26">
        <v>1910952.59</v>
      </c>
      <c r="T202" s="85" t="s">
        <v>192</v>
      </c>
      <c r="U202" s="84">
        <v>43</v>
      </c>
      <c r="V202" s="84">
        <v>172</v>
      </c>
      <c r="W202" s="10">
        <v>43</v>
      </c>
      <c r="X202" s="84">
        <v>172</v>
      </c>
    </row>
    <row r="203" spans="16:24" x14ac:dyDescent="0.25">
      <c r="P203" s="34" t="s">
        <v>90</v>
      </c>
      <c r="Q203" s="76">
        <v>9061381.6100000013</v>
      </c>
      <c r="R203" s="76">
        <v>6456090.9699999997</v>
      </c>
      <c r="T203" s="85" t="s">
        <v>193</v>
      </c>
      <c r="U203" s="84">
        <v>132</v>
      </c>
      <c r="V203" s="84">
        <v>508</v>
      </c>
      <c r="W203" s="10">
        <v>117</v>
      </c>
      <c r="X203" s="84">
        <v>448</v>
      </c>
    </row>
    <row r="204" spans="16:24" x14ac:dyDescent="0.25">
      <c r="P204" s="32" t="s">
        <v>92</v>
      </c>
      <c r="Q204" s="26">
        <v>2604908.4400000004</v>
      </c>
      <c r="R204" s="26">
        <v>1834039.56</v>
      </c>
      <c r="T204" s="85" t="s">
        <v>194</v>
      </c>
      <c r="U204" s="84">
        <v>0</v>
      </c>
      <c r="V204" s="84">
        <v>169</v>
      </c>
      <c r="W204" s="10">
        <v>0</v>
      </c>
      <c r="X204" s="84">
        <v>69</v>
      </c>
    </row>
    <row r="205" spans="16:24" x14ac:dyDescent="0.25">
      <c r="P205" s="32" t="s">
        <v>93</v>
      </c>
      <c r="Q205" s="26">
        <v>35211.479999999996</v>
      </c>
      <c r="R205" s="26">
        <v>13794.06</v>
      </c>
      <c r="T205" s="85" t="s">
        <v>195</v>
      </c>
      <c r="U205" s="84">
        <v>808</v>
      </c>
      <c r="V205" s="84">
        <v>808</v>
      </c>
      <c r="W205" s="10">
        <v>226</v>
      </c>
      <c r="X205" s="84">
        <v>256</v>
      </c>
    </row>
    <row r="206" spans="16:24" x14ac:dyDescent="0.25">
      <c r="P206" s="32" t="s">
        <v>94</v>
      </c>
      <c r="Q206" s="26">
        <v>6211661.5500000007</v>
      </c>
      <c r="R206" s="26">
        <v>4593843.8499999996</v>
      </c>
      <c r="T206" s="33" t="s">
        <v>107</v>
      </c>
      <c r="U206" s="37">
        <v>5123</v>
      </c>
      <c r="V206" s="37">
        <v>13218</v>
      </c>
      <c r="W206" s="38">
        <v>3006</v>
      </c>
      <c r="X206" s="37">
        <v>7997</v>
      </c>
    </row>
    <row r="207" spans="16:24" x14ac:dyDescent="0.25">
      <c r="P207" s="32" t="s">
        <v>95</v>
      </c>
      <c r="Q207" s="26">
        <v>51831.64</v>
      </c>
      <c r="R207" s="26">
        <v>0</v>
      </c>
      <c r="T207" s="39" t="s">
        <v>79</v>
      </c>
      <c r="U207" s="40">
        <v>5123</v>
      </c>
      <c r="V207" s="40">
        <v>13218</v>
      </c>
      <c r="W207" s="41">
        <v>3006</v>
      </c>
      <c r="X207" s="40">
        <v>7997</v>
      </c>
    </row>
    <row r="208" spans="16:24" x14ac:dyDescent="0.25">
      <c r="P208" s="32" t="s">
        <v>96</v>
      </c>
      <c r="Q208" s="26">
        <v>98209.23000000001</v>
      </c>
      <c r="R208" s="26">
        <v>14413.5</v>
      </c>
      <c r="T208" s="85" t="s">
        <v>163</v>
      </c>
      <c r="U208" s="84">
        <v>400</v>
      </c>
      <c r="V208" s="84">
        <v>400</v>
      </c>
      <c r="W208" s="10">
        <v>215</v>
      </c>
      <c r="X208" s="84">
        <v>215</v>
      </c>
    </row>
    <row r="209" spans="16:24" x14ac:dyDescent="0.25">
      <c r="P209" s="32" t="s">
        <v>98</v>
      </c>
      <c r="Q209" s="26">
        <v>59559.270000000004</v>
      </c>
      <c r="R209" s="26">
        <v>0</v>
      </c>
      <c r="T209" s="85" t="s">
        <v>164</v>
      </c>
      <c r="U209" s="84">
        <v>2326</v>
      </c>
      <c r="V209" s="84">
        <v>4451</v>
      </c>
      <c r="W209" s="10">
        <v>1360</v>
      </c>
      <c r="X209" s="84">
        <v>2645</v>
      </c>
    </row>
    <row r="210" spans="16:24" x14ac:dyDescent="0.25">
      <c r="P210" s="74" t="s">
        <v>40</v>
      </c>
      <c r="Q210" s="75">
        <v>57849951.309999995</v>
      </c>
      <c r="R210" s="75">
        <v>21960213.539999999</v>
      </c>
      <c r="T210" s="85" t="s">
        <v>196</v>
      </c>
      <c r="U210" s="84">
        <v>2397</v>
      </c>
      <c r="V210" s="84">
        <v>2970</v>
      </c>
      <c r="W210" s="10">
        <v>1431</v>
      </c>
      <c r="X210" s="84">
        <v>1684</v>
      </c>
    </row>
    <row r="211" spans="16:24" x14ac:dyDescent="0.25">
      <c r="P211" s="34" t="s">
        <v>76</v>
      </c>
      <c r="Q211" s="76">
        <v>22065984.619999997</v>
      </c>
      <c r="R211" s="76">
        <v>9174015.1300000008</v>
      </c>
      <c r="T211" s="85" t="s">
        <v>165</v>
      </c>
      <c r="U211" s="84">
        <v>0</v>
      </c>
      <c r="V211" s="84">
        <v>5397</v>
      </c>
      <c r="W211" s="10">
        <v>0</v>
      </c>
      <c r="X211" s="84">
        <v>3453</v>
      </c>
    </row>
    <row r="212" spans="16:24" x14ac:dyDescent="0.25">
      <c r="P212" s="32" t="s">
        <v>77</v>
      </c>
      <c r="Q212" s="26">
        <v>6476368.6200000001</v>
      </c>
      <c r="R212" s="26">
        <v>3955713.76</v>
      </c>
      <c r="T212" s="74" t="s">
        <v>31</v>
      </c>
      <c r="U212" s="77">
        <v>10188</v>
      </c>
      <c r="V212" s="77">
        <v>1052690</v>
      </c>
      <c r="W212" s="78">
        <v>3351</v>
      </c>
      <c r="X212" s="77">
        <v>202228</v>
      </c>
    </row>
    <row r="213" spans="16:24" x14ac:dyDescent="0.25">
      <c r="P213" s="32" t="s">
        <v>78</v>
      </c>
      <c r="Q213" s="26">
        <v>8561276.8300000001</v>
      </c>
      <c r="R213" s="26">
        <v>0</v>
      </c>
      <c r="T213" s="34" t="s">
        <v>76</v>
      </c>
      <c r="U213" s="35">
        <v>3072</v>
      </c>
      <c r="V213" s="35">
        <v>918837</v>
      </c>
      <c r="W213" s="36">
        <v>2008</v>
      </c>
      <c r="X213" s="35">
        <v>156417</v>
      </c>
    </row>
    <row r="214" spans="16:24" x14ac:dyDescent="0.25">
      <c r="P214" s="32" t="s">
        <v>80</v>
      </c>
      <c r="Q214" s="26">
        <v>2389099.2400000002</v>
      </c>
      <c r="R214" s="26">
        <v>1143687.24</v>
      </c>
      <c r="T214" s="33" t="s">
        <v>77</v>
      </c>
      <c r="U214" s="37">
        <v>341</v>
      </c>
      <c r="V214" s="37">
        <v>258377</v>
      </c>
      <c r="W214" s="38"/>
      <c r="X214" s="37"/>
    </row>
    <row r="215" spans="16:24" x14ac:dyDescent="0.25">
      <c r="P215" s="32" t="s">
        <v>82</v>
      </c>
      <c r="Q215" s="26">
        <v>1667961.81</v>
      </c>
      <c r="R215" s="26">
        <v>1667961.81</v>
      </c>
      <c r="T215" s="39" t="s">
        <v>79</v>
      </c>
      <c r="U215" s="40">
        <v>341</v>
      </c>
      <c r="V215" s="40">
        <v>258377</v>
      </c>
      <c r="W215" s="41"/>
      <c r="X215" s="40"/>
    </row>
    <row r="216" spans="16:24" x14ac:dyDescent="0.25">
      <c r="P216" s="32" t="s">
        <v>83</v>
      </c>
      <c r="Q216" s="26">
        <v>2874122.93</v>
      </c>
      <c r="R216" s="26">
        <v>2365089.79</v>
      </c>
      <c r="T216" s="85" t="s">
        <v>81</v>
      </c>
      <c r="U216" s="84">
        <v>341</v>
      </c>
      <c r="V216" s="84">
        <v>258377</v>
      </c>
      <c r="W216" s="10">
        <v>0</v>
      </c>
      <c r="X216" s="84">
        <v>0</v>
      </c>
    </row>
    <row r="217" spans="16:24" x14ac:dyDescent="0.25">
      <c r="P217" s="32" t="s">
        <v>84</v>
      </c>
      <c r="Q217" s="26">
        <v>46749.55</v>
      </c>
      <c r="R217" s="26">
        <v>41562.53</v>
      </c>
      <c r="T217" s="33" t="s">
        <v>78</v>
      </c>
      <c r="U217" s="37">
        <v>631</v>
      </c>
      <c r="V217" s="37">
        <v>459017</v>
      </c>
      <c r="W217" s="38"/>
      <c r="X217" s="37"/>
    </row>
    <row r="218" spans="16:24" x14ac:dyDescent="0.25">
      <c r="P218" s="32" t="s">
        <v>86</v>
      </c>
      <c r="Q218" s="26">
        <v>50405.64</v>
      </c>
      <c r="R218" s="26">
        <v>0</v>
      </c>
      <c r="T218" s="39" t="s">
        <v>79</v>
      </c>
      <c r="U218" s="40">
        <v>631</v>
      </c>
      <c r="V218" s="40">
        <v>459017</v>
      </c>
      <c r="W218" s="41"/>
      <c r="X218" s="40"/>
    </row>
    <row r="219" spans="16:24" x14ac:dyDescent="0.25">
      <c r="P219" s="34" t="s">
        <v>87</v>
      </c>
      <c r="Q219" s="76">
        <v>547110.69999999995</v>
      </c>
      <c r="R219" s="76">
        <v>3146.86</v>
      </c>
      <c r="T219" s="85" t="s">
        <v>85</v>
      </c>
      <c r="U219" s="84">
        <v>631</v>
      </c>
      <c r="V219" s="84">
        <v>459017</v>
      </c>
      <c r="W219" s="10">
        <v>0</v>
      </c>
      <c r="X219" s="84">
        <v>0</v>
      </c>
    </row>
    <row r="220" spans="16:24" x14ac:dyDescent="0.25">
      <c r="P220" s="32" t="s">
        <v>88</v>
      </c>
      <c r="Q220" s="26">
        <v>547110.69999999995</v>
      </c>
      <c r="R220" s="26">
        <v>3146.86</v>
      </c>
      <c r="T220" s="33" t="s">
        <v>82</v>
      </c>
      <c r="U220" s="37">
        <v>40</v>
      </c>
      <c r="V220" s="37">
        <v>28724</v>
      </c>
      <c r="W220" s="38">
        <v>40</v>
      </c>
      <c r="X220" s="37">
        <v>28724</v>
      </c>
    </row>
    <row r="221" spans="16:24" x14ac:dyDescent="0.25">
      <c r="P221" s="34" t="s">
        <v>90</v>
      </c>
      <c r="Q221" s="76">
        <v>15227406.189999999</v>
      </c>
      <c r="R221" s="76">
        <v>1757095.7700000003</v>
      </c>
      <c r="T221" s="39" t="s">
        <v>79</v>
      </c>
      <c r="U221" s="40">
        <v>40</v>
      </c>
      <c r="V221" s="40">
        <v>28724</v>
      </c>
      <c r="W221" s="41">
        <v>40</v>
      </c>
      <c r="X221" s="40">
        <v>28724</v>
      </c>
    </row>
    <row r="222" spans="16:24" x14ac:dyDescent="0.25">
      <c r="P222" s="32" t="s">
        <v>92</v>
      </c>
      <c r="Q222" s="26">
        <v>3459357.07</v>
      </c>
      <c r="R222" s="26">
        <v>250978.47000000003</v>
      </c>
      <c r="T222" s="85" t="s">
        <v>91</v>
      </c>
      <c r="U222" s="84">
        <v>40</v>
      </c>
      <c r="V222" s="84">
        <v>28724</v>
      </c>
      <c r="W222" s="10">
        <v>40</v>
      </c>
      <c r="X222" s="84">
        <v>28724</v>
      </c>
    </row>
    <row r="223" spans="16:24" x14ac:dyDescent="0.25">
      <c r="P223" s="32" t="s">
        <v>93</v>
      </c>
      <c r="Q223" s="26">
        <v>2968072.87</v>
      </c>
      <c r="R223" s="26">
        <v>70811.59</v>
      </c>
      <c r="T223" s="33" t="s">
        <v>83</v>
      </c>
      <c r="U223" s="37">
        <v>2060</v>
      </c>
      <c r="V223" s="37">
        <v>172719</v>
      </c>
      <c r="W223" s="38">
        <v>1968</v>
      </c>
      <c r="X223" s="37">
        <v>127693</v>
      </c>
    </row>
    <row r="224" spans="16:24" x14ac:dyDescent="0.25">
      <c r="P224" s="32" t="s">
        <v>94</v>
      </c>
      <c r="Q224" s="26">
        <v>6172974.3399999999</v>
      </c>
      <c r="R224" s="26">
        <v>1172976.3400000001</v>
      </c>
      <c r="T224" s="39" t="s">
        <v>109</v>
      </c>
      <c r="U224" s="40">
        <v>255</v>
      </c>
      <c r="V224" s="40">
        <v>157499</v>
      </c>
      <c r="W224" s="41">
        <v>163</v>
      </c>
      <c r="X224" s="40">
        <v>112473</v>
      </c>
    </row>
    <row r="225" spans="16:24" x14ac:dyDescent="0.25">
      <c r="P225" s="32" t="s">
        <v>95</v>
      </c>
      <c r="Q225" s="26">
        <v>791337.57</v>
      </c>
      <c r="R225" s="26">
        <v>7351.02</v>
      </c>
      <c r="T225" s="85" t="s">
        <v>110</v>
      </c>
      <c r="U225" s="84">
        <v>255</v>
      </c>
      <c r="V225" s="84">
        <v>157499</v>
      </c>
      <c r="W225" s="10">
        <v>163</v>
      </c>
      <c r="X225" s="84">
        <v>112473</v>
      </c>
    </row>
    <row r="226" spans="16:24" x14ac:dyDescent="0.25">
      <c r="P226" s="32" t="s">
        <v>96</v>
      </c>
      <c r="Q226" s="26">
        <v>879895.08</v>
      </c>
      <c r="R226" s="26">
        <v>254978.35</v>
      </c>
      <c r="T226" s="39" t="s">
        <v>111</v>
      </c>
      <c r="U226" s="40">
        <v>208</v>
      </c>
      <c r="V226" s="40">
        <v>5396</v>
      </c>
      <c r="W226" s="41">
        <v>208</v>
      </c>
      <c r="X226" s="40">
        <v>5396</v>
      </c>
    </row>
    <row r="227" spans="16:24" x14ac:dyDescent="0.25">
      <c r="P227" s="32" t="s">
        <v>98</v>
      </c>
      <c r="Q227" s="26">
        <v>955769.26</v>
      </c>
      <c r="R227" s="26">
        <v>0</v>
      </c>
      <c r="T227" s="85" t="s">
        <v>197</v>
      </c>
      <c r="U227" s="84">
        <v>208</v>
      </c>
      <c r="V227" s="84">
        <v>5396</v>
      </c>
      <c r="W227" s="10">
        <v>208</v>
      </c>
      <c r="X227" s="84">
        <v>5396</v>
      </c>
    </row>
    <row r="228" spans="16:24" x14ac:dyDescent="0.25">
      <c r="P228" s="34" t="s">
        <v>99</v>
      </c>
      <c r="Q228" s="76">
        <v>18468862.43</v>
      </c>
      <c r="R228" s="76">
        <v>10346269.629999999</v>
      </c>
      <c r="T228" s="39" t="s">
        <v>113</v>
      </c>
      <c r="U228" s="40">
        <v>1597</v>
      </c>
      <c r="V228" s="40">
        <v>9824</v>
      </c>
      <c r="W228" s="41">
        <v>1597</v>
      </c>
      <c r="X228" s="40">
        <v>9824</v>
      </c>
    </row>
    <row r="229" spans="16:24" x14ac:dyDescent="0.25">
      <c r="P229" s="32" t="s">
        <v>100</v>
      </c>
      <c r="Q229" s="26">
        <v>10531821.33</v>
      </c>
      <c r="R229" s="26">
        <v>4721511.05</v>
      </c>
      <c r="T229" s="85" t="s">
        <v>114</v>
      </c>
      <c r="U229" s="84">
        <v>786</v>
      </c>
      <c r="V229" s="84">
        <v>9068</v>
      </c>
      <c r="W229" s="10">
        <v>786</v>
      </c>
      <c r="X229" s="84">
        <v>9068</v>
      </c>
    </row>
    <row r="230" spans="16:24" x14ac:dyDescent="0.25">
      <c r="P230" s="32" t="s">
        <v>101</v>
      </c>
      <c r="Q230" s="26">
        <v>7882899.1399999997</v>
      </c>
      <c r="R230" s="26">
        <v>5624758.5800000001</v>
      </c>
      <c r="T230" s="85" t="s">
        <v>198</v>
      </c>
      <c r="U230" s="84">
        <v>811</v>
      </c>
      <c r="V230" s="84">
        <v>756</v>
      </c>
      <c r="W230" s="10">
        <v>811</v>
      </c>
      <c r="X230" s="84">
        <v>756</v>
      </c>
    </row>
    <row r="231" spans="16:24" x14ac:dyDescent="0.25">
      <c r="P231" s="32" t="s">
        <v>102</v>
      </c>
      <c r="Q231" s="26">
        <v>54141.96</v>
      </c>
      <c r="R231" s="26">
        <v>0</v>
      </c>
      <c r="T231" s="34" t="s">
        <v>87</v>
      </c>
      <c r="U231" s="35">
        <v>126</v>
      </c>
      <c r="V231" s="35">
        <v>20316</v>
      </c>
      <c r="W231" s="36"/>
      <c r="X231" s="35"/>
    </row>
    <row r="232" spans="16:24" x14ac:dyDescent="0.25">
      <c r="P232" s="34" t="s">
        <v>103</v>
      </c>
      <c r="Q232" s="76">
        <v>1540587.37</v>
      </c>
      <c r="R232" s="76">
        <v>679686.15</v>
      </c>
      <c r="T232" s="33" t="s">
        <v>88</v>
      </c>
      <c r="U232" s="37">
        <v>126</v>
      </c>
      <c r="V232" s="37">
        <v>20316</v>
      </c>
      <c r="W232" s="38"/>
      <c r="X232" s="37"/>
    </row>
    <row r="233" spans="16:24" x14ac:dyDescent="0.25">
      <c r="P233" s="32" t="s">
        <v>105</v>
      </c>
      <c r="Q233" s="26">
        <v>19205.52</v>
      </c>
      <c r="R233" s="26">
        <v>0</v>
      </c>
      <c r="T233" s="39" t="s">
        <v>79</v>
      </c>
      <c r="U233" s="40">
        <v>126</v>
      </c>
      <c r="V233" s="40">
        <v>20316</v>
      </c>
      <c r="W233" s="41"/>
      <c r="X233" s="40"/>
    </row>
    <row r="234" spans="16:24" x14ac:dyDescent="0.25">
      <c r="P234" s="32" t="s">
        <v>107</v>
      </c>
      <c r="Q234" s="26">
        <v>1521381.85</v>
      </c>
      <c r="R234" s="26">
        <v>679686.15</v>
      </c>
      <c r="T234" s="85" t="s">
        <v>180</v>
      </c>
      <c r="U234" s="84">
        <v>51</v>
      </c>
      <c r="V234" s="84">
        <v>462</v>
      </c>
      <c r="W234" s="10">
        <v>0</v>
      </c>
      <c r="X234" s="84">
        <v>0</v>
      </c>
    </row>
    <row r="235" spans="16:24" x14ac:dyDescent="0.25">
      <c r="P235" s="74" t="s">
        <v>41</v>
      </c>
      <c r="Q235" s="75">
        <v>78410600.890000001</v>
      </c>
      <c r="R235" s="75">
        <v>30519185.060000006</v>
      </c>
      <c r="T235" s="85" t="s">
        <v>199</v>
      </c>
      <c r="U235" s="84">
        <v>0</v>
      </c>
      <c r="V235" s="84">
        <v>3923</v>
      </c>
      <c r="W235" s="10">
        <v>0</v>
      </c>
      <c r="X235" s="84">
        <v>0</v>
      </c>
    </row>
    <row r="236" spans="16:24" x14ac:dyDescent="0.25">
      <c r="P236" s="34" t="s">
        <v>76</v>
      </c>
      <c r="Q236" s="76">
        <v>25340042.459999997</v>
      </c>
      <c r="R236" s="76">
        <v>10033031.280000001</v>
      </c>
      <c r="T236" s="85" t="s">
        <v>116</v>
      </c>
      <c r="U236" s="84">
        <v>75</v>
      </c>
      <c r="V236" s="84">
        <v>75</v>
      </c>
      <c r="W236" s="10">
        <v>0</v>
      </c>
      <c r="X236" s="84">
        <v>0</v>
      </c>
    </row>
    <row r="237" spans="16:24" x14ac:dyDescent="0.25">
      <c r="P237" s="32" t="s">
        <v>77</v>
      </c>
      <c r="Q237" s="26">
        <v>5275903.7699999996</v>
      </c>
      <c r="R237" s="26">
        <v>0</v>
      </c>
      <c r="T237" s="85" t="s">
        <v>117</v>
      </c>
      <c r="U237" s="84">
        <v>0</v>
      </c>
      <c r="V237" s="84">
        <v>13519</v>
      </c>
      <c r="W237" s="10">
        <v>0</v>
      </c>
      <c r="X237" s="84">
        <v>0</v>
      </c>
    </row>
    <row r="238" spans="16:24" x14ac:dyDescent="0.25">
      <c r="P238" s="32" t="s">
        <v>78</v>
      </c>
      <c r="Q238" s="26">
        <v>9168594.5399999991</v>
      </c>
      <c r="R238" s="26">
        <v>665574.62</v>
      </c>
      <c r="T238" s="85" t="s">
        <v>118</v>
      </c>
      <c r="U238" s="84">
        <v>0</v>
      </c>
      <c r="V238" s="84">
        <v>1381</v>
      </c>
      <c r="W238" s="10">
        <v>0</v>
      </c>
      <c r="X238" s="84">
        <v>0</v>
      </c>
    </row>
    <row r="239" spans="16:24" x14ac:dyDescent="0.25">
      <c r="P239" s="32" t="s">
        <v>82</v>
      </c>
      <c r="Q239" s="26">
        <v>6185983.1200000001</v>
      </c>
      <c r="R239" s="26">
        <v>6185983.1200000001</v>
      </c>
      <c r="T239" s="85" t="s">
        <v>119</v>
      </c>
      <c r="U239" s="84">
        <v>0</v>
      </c>
      <c r="V239" s="84">
        <v>956</v>
      </c>
      <c r="W239" s="10">
        <v>0</v>
      </c>
      <c r="X239" s="84">
        <v>0</v>
      </c>
    </row>
    <row r="240" spans="16:24" x14ac:dyDescent="0.25">
      <c r="P240" s="32" t="s">
        <v>83</v>
      </c>
      <c r="Q240" s="26">
        <v>2876201.98</v>
      </c>
      <c r="R240" s="26">
        <v>2379818.09</v>
      </c>
      <c r="T240" s="34" t="s">
        <v>90</v>
      </c>
      <c r="U240" s="35">
        <v>4437</v>
      </c>
      <c r="V240" s="35">
        <v>76465</v>
      </c>
      <c r="W240" s="36">
        <v>235</v>
      </c>
      <c r="X240" s="35">
        <v>16332</v>
      </c>
    </row>
    <row r="241" spans="16:24" x14ac:dyDescent="0.25">
      <c r="P241" s="32" t="s">
        <v>84</v>
      </c>
      <c r="Q241" s="26">
        <v>1424943.31</v>
      </c>
      <c r="R241" s="26">
        <v>393239.71</v>
      </c>
      <c r="T241" s="33" t="s">
        <v>92</v>
      </c>
      <c r="U241" s="37">
        <v>479</v>
      </c>
      <c r="V241" s="37">
        <v>16063</v>
      </c>
      <c r="W241" s="38">
        <v>63</v>
      </c>
      <c r="X241" s="37">
        <v>4815</v>
      </c>
    </row>
    <row r="242" spans="16:24" x14ac:dyDescent="0.25">
      <c r="P242" s="32" t="s">
        <v>86</v>
      </c>
      <c r="Q242" s="26">
        <v>408415.74</v>
      </c>
      <c r="R242" s="26">
        <v>408415.74</v>
      </c>
      <c r="T242" s="39" t="s">
        <v>121</v>
      </c>
      <c r="U242" s="40">
        <v>23</v>
      </c>
      <c r="V242" s="40">
        <v>370</v>
      </c>
      <c r="W242" s="41"/>
      <c r="X242" s="40"/>
    </row>
    <row r="243" spans="16:24" x14ac:dyDescent="0.25">
      <c r="P243" s="34" t="s">
        <v>87</v>
      </c>
      <c r="Q243" s="76">
        <v>956987.76</v>
      </c>
      <c r="R243" s="76">
        <v>770162.73</v>
      </c>
      <c r="T243" s="85" t="s">
        <v>122</v>
      </c>
      <c r="U243" s="84">
        <v>0</v>
      </c>
      <c r="V243" s="84">
        <v>278</v>
      </c>
      <c r="W243" s="10">
        <v>0</v>
      </c>
      <c r="X243" s="84">
        <v>0</v>
      </c>
    </row>
    <row r="244" spans="16:24" x14ac:dyDescent="0.25">
      <c r="P244" s="32" t="s">
        <v>88</v>
      </c>
      <c r="Q244" s="26">
        <v>956987.76</v>
      </c>
      <c r="R244" s="26">
        <v>770162.73</v>
      </c>
      <c r="T244" s="85" t="s">
        <v>200</v>
      </c>
      <c r="U244" s="84">
        <v>23</v>
      </c>
      <c r="V244" s="84">
        <v>92</v>
      </c>
      <c r="W244" s="10">
        <v>0</v>
      </c>
      <c r="X244" s="84">
        <v>0</v>
      </c>
    </row>
    <row r="245" spans="16:24" x14ac:dyDescent="0.25">
      <c r="P245" s="34" t="s">
        <v>90</v>
      </c>
      <c r="Q245" s="76">
        <v>38368535.490000002</v>
      </c>
      <c r="R245" s="76">
        <v>15752570</v>
      </c>
      <c r="T245" s="39" t="s">
        <v>124</v>
      </c>
      <c r="U245" s="40">
        <v>311</v>
      </c>
      <c r="V245" s="40">
        <v>12789</v>
      </c>
      <c r="W245" s="41">
        <v>63</v>
      </c>
      <c r="X245" s="40">
        <v>4815</v>
      </c>
    </row>
    <row r="246" spans="16:24" x14ac:dyDescent="0.25">
      <c r="P246" s="32" t="s">
        <v>92</v>
      </c>
      <c r="Q246" s="26">
        <v>16487903.470000001</v>
      </c>
      <c r="R246" s="26">
        <v>967553.27</v>
      </c>
      <c r="T246" s="85" t="s">
        <v>125</v>
      </c>
      <c r="U246" s="84">
        <v>0</v>
      </c>
      <c r="V246" s="84">
        <v>210</v>
      </c>
      <c r="W246" s="10">
        <v>0</v>
      </c>
      <c r="X246" s="84">
        <v>0</v>
      </c>
    </row>
    <row r="247" spans="16:24" x14ac:dyDescent="0.25">
      <c r="P247" s="32" t="s">
        <v>93</v>
      </c>
      <c r="Q247" s="26">
        <v>1994726.94</v>
      </c>
      <c r="R247" s="26">
        <v>1655130.85</v>
      </c>
      <c r="T247" s="85" t="s">
        <v>126</v>
      </c>
      <c r="U247" s="84">
        <v>290</v>
      </c>
      <c r="V247" s="84">
        <v>12495</v>
      </c>
      <c r="W247" s="10">
        <v>63</v>
      </c>
      <c r="X247" s="84">
        <v>4815</v>
      </c>
    </row>
    <row r="248" spans="16:24" x14ac:dyDescent="0.25">
      <c r="P248" s="32" t="s">
        <v>94</v>
      </c>
      <c r="Q248" s="26">
        <v>7247673.8300000001</v>
      </c>
      <c r="R248" s="26">
        <v>2073131.29</v>
      </c>
      <c r="T248" s="85" t="s">
        <v>127</v>
      </c>
      <c r="U248" s="84">
        <v>21</v>
      </c>
      <c r="V248" s="84">
        <v>84</v>
      </c>
      <c r="W248" s="10">
        <v>0</v>
      </c>
      <c r="X248" s="84">
        <v>0</v>
      </c>
    </row>
    <row r="249" spans="16:24" x14ac:dyDescent="0.25">
      <c r="P249" s="32" t="s">
        <v>95</v>
      </c>
      <c r="Q249" s="26">
        <v>2411764.2999999998</v>
      </c>
      <c r="R249" s="26">
        <v>1026061.23</v>
      </c>
      <c r="T249" s="39" t="s">
        <v>128</v>
      </c>
      <c r="U249" s="40">
        <v>145</v>
      </c>
      <c r="V249" s="40">
        <v>2904</v>
      </c>
      <c r="W249" s="41"/>
      <c r="X249" s="40"/>
    </row>
    <row r="250" spans="16:24" x14ac:dyDescent="0.25">
      <c r="P250" s="32" t="s">
        <v>96</v>
      </c>
      <c r="Q250" s="26">
        <v>1276551.8799999999</v>
      </c>
      <c r="R250" s="26">
        <v>1098508.21</v>
      </c>
      <c r="T250" s="85" t="s">
        <v>129</v>
      </c>
      <c r="U250" s="84">
        <v>0</v>
      </c>
      <c r="V250" s="84">
        <v>1005</v>
      </c>
      <c r="W250" s="10">
        <v>0</v>
      </c>
      <c r="X250" s="84">
        <v>0</v>
      </c>
    </row>
    <row r="251" spans="16:24" x14ac:dyDescent="0.25">
      <c r="P251" s="32" t="s">
        <v>98</v>
      </c>
      <c r="Q251" s="26">
        <v>8949915.0700000003</v>
      </c>
      <c r="R251" s="26">
        <v>8932185.1500000004</v>
      </c>
      <c r="T251" s="85" t="s">
        <v>132</v>
      </c>
      <c r="U251" s="84">
        <v>145</v>
      </c>
      <c r="V251" s="84">
        <v>1899</v>
      </c>
      <c r="W251" s="10">
        <v>0</v>
      </c>
      <c r="X251" s="84">
        <v>0</v>
      </c>
    </row>
    <row r="252" spans="16:24" x14ac:dyDescent="0.25">
      <c r="P252" s="34" t="s">
        <v>99</v>
      </c>
      <c r="Q252" s="76">
        <v>11175436.300000001</v>
      </c>
      <c r="R252" s="76">
        <v>1393822.17</v>
      </c>
      <c r="T252" s="33" t="s">
        <v>93</v>
      </c>
      <c r="U252" s="37">
        <v>666</v>
      </c>
      <c r="V252" s="37">
        <v>15307</v>
      </c>
      <c r="W252" s="38">
        <v>56</v>
      </c>
      <c r="X252" s="37">
        <v>6930</v>
      </c>
    </row>
    <row r="253" spans="16:24" x14ac:dyDescent="0.25">
      <c r="P253" s="32" t="s">
        <v>100</v>
      </c>
      <c r="Q253" s="26">
        <v>4555057.83</v>
      </c>
      <c r="R253" s="26">
        <v>1393822.17</v>
      </c>
      <c r="T253" s="39" t="s">
        <v>79</v>
      </c>
      <c r="U253" s="40">
        <v>666</v>
      </c>
      <c r="V253" s="40">
        <v>15307</v>
      </c>
      <c r="W253" s="41">
        <v>56</v>
      </c>
      <c r="X253" s="40">
        <v>6930</v>
      </c>
    </row>
    <row r="254" spans="16:24" x14ac:dyDescent="0.25">
      <c r="P254" s="32" t="s">
        <v>101</v>
      </c>
      <c r="Q254" s="26">
        <v>4317135.25</v>
      </c>
      <c r="R254" s="26">
        <v>0</v>
      </c>
      <c r="T254" s="85" t="s">
        <v>133</v>
      </c>
      <c r="U254" s="84">
        <v>56</v>
      </c>
      <c r="V254" s="84">
        <v>6930</v>
      </c>
      <c r="W254" s="10">
        <v>56</v>
      </c>
      <c r="X254" s="84">
        <v>6930</v>
      </c>
    </row>
    <row r="255" spans="16:24" x14ac:dyDescent="0.25">
      <c r="P255" s="32" t="s">
        <v>102</v>
      </c>
      <c r="Q255" s="26">
        <v>2303243.2200000002</v>
      </c>
      <c r="R255" s="26">
        <v>0</v>
      </c>
      <c r="T255" s="85" t="s">
        <v>134</v>
      </c>
      <c r="U255" s="84">
        <v>0</v>
      </c>
      <c r="V255" s="84">
        <v>910</v>
      </c>
      <c r="W255" s="10">
        <v>0</v>
      </c>
      <c r="X255" s="84">
        <v>0</v>
      </c>
    </row>
    <row r="256" spans="16:24" x14ac:dyDescent="0.25">
      <c r="P256" s="34" t="s">
        <v>103</v>
      </c>
      <c r="Q256" s="76">
        <v>2569598.88</v>
      </c>
      <c r="R256" s="76">
        <v>2569598.88</v>
      </c>
      <c r="T256" s="85" t="s">
        <v>135</v>
      </c>
      <c r="U256" s="84">
        <v>560</v>
      </c>
      <c r="V256" s="84">
        <v>6722</v>
      </c>
      <c r="W256" s="10">
        <v>0</v>
      </c>
      <c r="X256" s="84">
        <v>0</v>
      </c>
    </row>
    <row r="257" spans="16:24" x14ac:dyDescent="0.25">
      <c r="P257" s="32" t="s">
        <v>104</v>
      </c>
      <c r="Q257" s="26">
        <v>579149.04</v>
      </c>
      <c r="R257" s="26">
        <v>579149.04</v>
      </c>
      <c r="T257" s="85" t="s">
        <v>202</v>
      </c>
      <c r="U257" s="84">
        <v>50</v>
      </c>
      <c r="V257" s="84">
        <v>50</v>
      </c>
      <c r="W257" s="10">
        <v>0</v>
      </c>
      <c r="X257" s="84">
        <v>0</v>
      </c>
    </row>
    <row r="258" spans="16:24" x14ac:dyDescent="0.25">
      <c r="P258" s="32" t="s">
        <v>105</v>
      </c>
      <c r="Q258" s="26">
        <v>669392.65</v>
      </c>
      <c r="R258" s="26">
        <v>669392.65</v>
      </c>
      <c r="T258" s="85" t="s">
        <v>136</v>
      </c>
      <c r="U258" s="84">
        <v>0</v>
      </c>
      <c r="V258" s="84">
        <v>695</v>
      </c>
      <c r="W258" s="10">
        <v>0</v>
      </c>
      <c r="X258" s="84">
        <v>0</v>
      </c>
    </row>
    <row r="259" spans="16:24" x14ac:dyDescent="0.25">
      <c r="P259" s="32" t="s">
        <v>107</v>
      </c>
      <c r="Q259" s="26">
        <v>1321057.19</v>
      </c>
      <c r="R259" s="26">
        <v>1321057.19</v>
      </c>
      <c r="T259" s="33" t="s">
        <v>94</v>
      </c>
      <c r="U259" s="37">
        <v>228</v>
      </c>
      <c r="V259" s="37">
        <v>19444</v>
      </c>
      <c r="W259" s="38">
        <v>116</v>
      </c>
      <c r="X259" s="37">
        <v>4587</v>
      </c>
    </row>
    <row r="260" spans="16:24" x14ac:dyDescent="0.25">
      <c r="P260" s="74" t="s">
        <v>42</v>
      </c>
      <c r="Q260" s="75">
        <v>22355590.710000001</v>
      </c>
      <c r="R260" s="75">
        <v>9235115.1100000013</v>
      </c>
      <c r="T260" s="39" t="s">
        <v>79</v>
      </c>
      <c r="U260" s="40">
        <v>228</v>
      </c>
      <c r="V260" s="40">
        <v>19444</v>
      </c>
      <c r="W260" s="41">
        <v>116</v>
      </c>
      <c r="X260" s="40">
        <v>4587</v>
      </c>
    </row>
    <row r="261" spans="16:24" x14ac:dyDescent="0.25">
      <c r="P261" s="34" t="s">
        <v>76</v>
      </c>
      <c r="Q261" s="76">
        <v>16907802.109999999</v>
      </c>
      <c r="R261" s="76">
        <v>9235115.1100000013</v>
      </c>
      <c r="T261" s="85" t="s">
        <v>137</v>
      </c>
      <c r="U261" s="84">
        <v>0</v>
      </c>
      <c r="V261" s="84">
        <v>10515</v>
      </c>
      <c r="W261" s="10">
        <v>0</v>
      </c>
      <c r="X261" s="84">
        <v>0</v>
      </c>
    </row>
    <row r="262" spans="16:24" x14ac:dyDescent="0.25">
      <c r="P262" s="32" t="s">
        <v>77</v>
      </c>
      <c r="Q262" s="26">
        <v>21596.42</v>
      </c>
      <c r="R262" s="26">
        <v>0</v>
      </c>
      <c r="T262" s="85" t="s">
        <v>138</v>
      </c>
      <c r="U262" s="84">
        <v>228</v>
      </c>
      <c r="V262" s="84">
        <v>8929</v>
      </c>
      <c r="W262" s="10">
        <v>116</v>
      </c>
      <c r="X262" s="84">
        <v>4587</v>
      </c>
    </row>
    <row r="263" spans="16:24" x14ac:dyDescent="0.25">
      <c r="P263" s="32" t="s">
        <v>78</v>
      </c>
      <c r="Q263" s="26">
        <v>6350280.9400000004</v>
      </c>
      <c r="R263" s="26">
        <v>0</v>
      </c>
      <c r="T263" s="33" t="s">
        <v>95</v>
      </c>
      <c r="U263" s="37">
        <v>90</v>
      </c>
      <c r="V263" s="37">
        <v>680</v>
      </c>
      <c r="W263" s="38"/>
      <c r="X263" s="37"/>
    </row>
    <row r="264" spans="16:24" x14ac:dyDescent="0.25">
      <c r="P264" s="32" t="s">
        <v>80</v>
      </c>
      <c r="Q264" s="26">
        <v>1299964.54</v>
      </c>
      <c r="R264" s="26">
        <v>0</v>
      </c>
      <c r="T264" s="39" t="s">
        <v>79</v>
      </c>
      <c r="U264" s="40">
        <v>90</v>
      </c>
      <c r="V264" s="40">
        <v>680</v>
      </c>
      <c r="W264" s="41"/>
      <c r="X264" s="40"/>
    </row>
    <row r="265" spans="16:24" x14ac:dyDescent="0.25">
      <c r="P265" s="32" t="s">
        <v>82</v>
      </c>
      <c r="Q265" s="26">
        <v>9043233.3200000003</v>
      </c>
      <c r="R265" s="26">
        <v>9043233.3200000003</v>
      </c>
      <c r="T265" s="85" t="s">
        <v>142</v>
      </c>
      <c r="U265" s="84">
        <v>0</v>
      </c>
      <c r="V265" s="84">
        <v>140</v>
      </c>
      <c r="W265" s="10">
        <v>0</v>
      </c>
      <c r="X265" s="84">
        <v>0</v>
      </c>
    </row>
    <row r="266" spans="16:24" x14ac:dyDescent="0.25">
      <c r="P266" s="32" t="s">
        <v>83</v>
      </c>
      <c r="Q266" s="26">
        <v>152604.15</v>
      </c>
      <c r="R266" s="26">
        <v>151759.04999999999</v>
      </c>
      <c r="T266" s="85" t="s">
        <v>146</v>
      </c>
      <c r="U266" s="84">
        <v>90</v>
      </c>
      <c r="V266" s="84">
        <v>540</v>
      </c>
      <c r="W266" s="10">
        <v>0</v>
      </c>
      <c r="X266" s="84">
        <v>0</v>
      </c>
    </row>
    <row r="267" spans="16:24" x14ac:dyDescent="0.25">
      <c r="P267" s="32" t="s">
        <v>84</v>
      </c>
      <c r="Q267" s="26">
        <v>40122.74</v>
      </c>
      <c r="R267" s="26">
        <v>40122.74</v>
      </c>
      <c r="T267" s="33" t="s">
        <v>96</v>
      </c>
      <c r="U267" s="37">
        <v>157</v>
      </c>
      <c r="V267" s="37">
        <v>3871</v>
      </c>
      <c r="W267" s="38"/>
      <c r="X267" s="37"/>
    </row>
    <row r="268" spans="16:24" x14ac:dyDescent="0.25">
      <c r="P268" s="34" t="s">
        <v>99</v>
      </c>
      <c r="Q268" s="76">
        <v>5447788.5999999996</v>
      </c>
      <c r="R268" s="76">
        <v>0</v>
      </c>
      <c r="T268" s="39" t="s">
        <v>79</v>
      </c>
      <c r="U268" s="40">
        <v>157</v>
      </c>
      <c r="V268" s="40">
        <v>3871</v>
      </c>
      <c r="W268" s="41"/>
      <c r="X268" s="40"/>
    </row>
    <row r="269" spans="16:24" x14ac:dyDescent="0.25">
      <c r="P269" s="32" t="s">
        <v>100</v>
      </c>
      <c r="Q269" s="26">
        <v>5447788.5999999996</v>
      </c>
      <c r="R269" s="26">
        <v>0</v>
      </c>
      <c r="T269" s="85" t="s">
        <v>148</v>
      </c>
      <c r="U269" s="84">
        <v>0</v>
      </c>
      <c r="V269" s="84">
        <v>350</v>
      </c>
      <c r="W269" s="10">
        <v>0</v>
      </c>
      <c r="X269" s="84">
        <v>0</v>
      </c>
    </row>
    <row r="270" spans="16:24" x14ac:dyDescent="0.25">
      <c r="P270" s="74" t="s">
        <v>43</v>
      </c>
      <c r="Q270" s="75">
        <v>147249242</v>
      </c>
      <c r="R270" s="75">
        <v>30265356</v>
      </c>
      <c r="T270" s="85" t="s">
        <v>149</v>
      </c>
      <c r="U270" s="84">
        <v>157</v>
      </c>
      <c r="V270" s="84">
        <v>3521</v>
      </c>
      <c r="W270" s="10">
        <v>0</v>
      </c>
      <c r="X270" s="84">
        <v>0</v>
      </c>
    </row>
    <row r="271" spans="16:24" x14ac:dyDescent="0.25">
      <c r="P271" s="34" t="s">
        <v>76</v>
      </c>
      <c r="Q271" s="76">
        <v>47897760</v>
      </c>
      <c r="R271" s="76">
        <v>8349854</v>
      </c>
      <c r="T271" s="33" t="s">
        <v>98</v>
      </c>
      <c r="U271" s="37">
        <v>2817</v>
      </c>
      <c r="V271" s="37">
        <v>21100</v>
      </c>
      <c r="W271" s="38"/>
      <c r="X271" s="37"/>
    </row>
    <row r="272" spans="16:24" x14ac:dyDescent="0.25">
      <c r="P272" s="32" t="s">
        <v>77</v>
      </c>
      <c r="Q272" s="26">
        <v>7614069</v>
      </c>
      <c r="R272" s="26">
        <v>44481</v>
      </c>
      <c r="T272" s="39" t="s">
        <v>79</v>
      </c>
      <c r="U272" s="40">
        <v>2817</v>
      </c>
      <c r="V272" s="40">
        <v>21100</v>
      </c>
      <c r="W272" s="41"/>
      <c r="X272" s="40"/>
    </row>
    <row r="273" spans="16:24" x14ac:dyDescent="0.25">
      <c r="P273" s="32" t="s">
        <v>78</v>
      </c>
      <c r="Q273" s="26">
        <v>30239911</v>
      </c>
      <c r="R273" s="26">
        <v>759856</v>
      </c>
      <c r="T273" s="85" t="s">
        <v>183</v>
      </c>
      <c r="U273" s="84">
        <v>0</v>
      </c>
      <c r="V273" s="84">
        <v>11830</v>
      </c>
      <c r="W273" s="10">
        <v>0</v>
      </c>
      <c r="X273" s="84">
        <v>0</v>
      </c>
    </row>
    <row r="274" spans="16:24" x14ac:dyDescent="0.25">
      <c r="P274" s="32" t="s">
        <v>82</v>
      </c>
      <c r="Q274" s="26">
        <v>6516664</v>
      </c>
      <c r="R274" s="26">
        <v>6514470</v>
      </c>
      <c r="T274" s="85" t="s">
        <v>184</v>
      </c>
      <c r="U274" s="84">
        <v>1685</v>
      </c>
      <c r="V274" s="84">
        <v>6456</v>
      </c>
      <c r="W274" s="10">
        <v>0</v>
      </c>
      <c r="X274" s="84">
        <v>0</v>
      </c>
    </row>
    <row r="275" spans="16:24" x14ac:dyDescent="0.25">
      <c r="P275" s="32" t="s">
        <v>83</v>
      </c>
      <c r="Q275" s="26">
        <v>3178556</v>
      </c>
      <c r="R275" s="26">
        <v>835812</v>
      </c>
      <c r="T275" s="85" t="s">
        <v>185</v>
      </c>
      <c r="U275" s="84">
        <v>1132</v>
      </c>
      <c r="V275" s="84">
        <v>2814</v>
      </c>
      <c r="W275" s="10">
        <v>0</v>
      </c>
      <c r="X275" s="84">
        <v>0</v>
      </c>
    </row>
    <row r="276" spans="16:24" x14ac:dyDescent="0.25">
      <c r="P276" s="32" t="s">
        <v>86</v>
      </c>
      <c r="Q276" s="26">
        <v>348560</v>
      </c>
      <c r="R276" s="26">
        <v>195235</v>
      </c>
      <c r="T276" s="34" t="s">
        <v>99</v>
      </c>
      <c r="U276" s="35">
        <v>269</v>
      </c>
      <c r="V276" s="35">
        <v>5058</v>
      </c>
      <c r="W276" s="36"/>
      <c r="X276" s="35"/>
    </row>
    <row r="277" spans="16:24" x14ac:dyDescent="0.25">
      <c r="P277" s="34" t="s">
        <v>87</v>
      </c>
      <c r="Q277" s="76">
        <v>883060</v>
      </c>
      <c r="R277" s="76">
        <v>863093</v>
      </c>
      <c r="T277" s="33" t="s">
        <v>100</v>
      </c>
      <c r="U277" s="37">
        <v>52</v>
      </c>
      <c r="V277" s="37">
        <v>3973</v>
      </c>
      <c r="W277" s="38"/>
      <c r="X277" s="37"/>
    </row>
    <row r="278" spans="16:24" x14ac:dyDescent="0.25">
      <c r="P278" s="32" t="s">
        <v>88</v>
      </c>
      <c r="Q278" s="26">
        <v>883060</v>
      </c>
      <c r="R278" s="26">
        <v>863093</v>
      </c>
      <c r="T278" s="39" t="s">
        <v>153</v>
      </c>
      <c r="U278" s="40">
        <v>52</v>
      </c>
      <c r="V278" s="40">
        <v>3973</v>
      </c>
      <c r="W278" s="41"/>
      <c r="X278" s="40"/>
    </row>
    <row r="279" spans="16:24" x14ac:dyDescent="0.25">
      <c r="P279" s="34" t="s">
        <v>90</v>
      </c>
      <c r="Q279" s="76">
        <v>41267531</v>
      </c>
      <c r="R279" s="76">
        <v>16453431</v>
      </c>
      <c r="T279" s="85" t="s">
        <v>156</v>
      </c>
      <c r="U279" s="84">
        <v>52</v>
      </c>
      <c r="V279" s="84">
        <v>3973</v>
      </c>
      <c r="W279" s="10">
        <v>0</v>
      </c>
      <c r="X279" s="84">
        <v>0</v>
      </c>
    </row>
    <row r="280" spans="16:24" x14ac:dyDescent="0.25">
      <c r="P280" s="32" t="s">
        <v>92</v>
      </c>
      <c r="Q280" s="26">
        <v>20005722</v>
      </c>
      <c r="R280" s="26">
        <v>2987941</v>
      </c>
      <c r="T280" s="33" t="s">
        <v>101</v>
      </c>
      <c r="U280" s="37">
        <v>217</v>
      </c>
      <c r="V280" s="37">
        <v>1085</v>
      </c>
      <c r="W280" s="38"/>
      <c r="X280" s="37"/>
    </row>
    <row r="281" spans="16:24" x14ac:dyDescent="0.25">
      <c r="P281" s="32" t="s">
        <v>93</v>
      </c>
      <c r="Q281" s="26">
        <v>4752684</v>
      </c>
      <c r="R281" s="26">
        <v>4023294</v>
      </c>
      <c r="T281" s="39" t="s">
        <v>79</v>
      </c>
      <c r="U281" s="40">
        <v>217</v>
      </c>
      <c r="V281" s="40">
        <v>1085</v>
      </c>
      <c r="W281" s="41"/>
      <c r="X281" s="40"/>
    </row>
    <row r="282" spans="16:24" x14ac:dyDescent="0.25">
      <c r="P282" s="32" t="s">
        <v>94</v>
      </c>
      <c r="Q282" s="26">
        <v>8233650</v>
      </c>
      <c r="R282" s="26">
        <v>1588756</v>
      </c>
      <c r="T282" s="85" t="s">
        <v>157</v>
      </c>
      <c r="U282" s="84">
        <v>217</v>
      </c>
      <c r="V282" s="84">
        <v>1085</v>
      </c>
      <c r="W282" s="10">
        <v>0</v>
      </c>
      <c r="X282" s="84">
        <v>0</v>
      </c>
    </row>
    <row r="283" spans="16:24" x14ac:dyDescent="0.25">
      <c r="P283" s="32" t="s">
        <v>95</v>
      </c>
      <c r="Q283" s="26">
        <v>2910085</v>
      </c>
      <c r="R283" s="26">
        <v>2588736</v>
      </c>
      <c r="T283" s="34" t="s">
        <v>103</v>
      </c>
      <c r="U283" s="35">
        <v>2284</v>
      </c>
      <c r="V283" s="35">
        <v>32014</v>
      </c>
      <c r="W283" s="36">
        <v>1108</v>
      </c>
      <c r="X283" s="35">
        <v>29479</v>
      </c>
    </row>
    <row r="284" spans="16:24" x14ac:dyDescent="0.25">
      <c r="P284" s="32" t="s">
        <v>96</v>
      </c>
      <c r="Q284" s="26">
        <v>1850628</v>
      </c>
      <c r="R284" s="26">
        <v>1749942</v>
      </c>
      <c r="T284" s="33" t="s">
        <v>107</v>
      </c>
      <c r="U284" s="37">
        <v>2284</v>
      </c>
      <c r="V284" s="37">
        <v>32014</v>
      </c>
      <c r="W284" s="38">
        <v>1108</v>
      </c>
      <c r="X284" s="37">
        <v>29479</v>
      </c>
    </row>
    <row r="285" spans="16:24" x14ac:dyDescent="0.25">
      <c r="P285" s="32" t="s">
        <v>98</v>
      </c>
      <c r="Q285" s="26">
        <v>3514762</v>
      </c>
      <c r="R285" s="26">
        <v>3514762</v>
      </c>
      <c r="T285" s="39" t="s">
        <v>79</v>
      </c>
      <c r="U285" s="40">
        <v>2284</v>
      </c>
      <c r="V285" s="40">
        <v>32014</v>
      </c>
      <c r="W285" s="41">
        <v>1108</v>
      </c>
      <c r="X285" s="40">
        <v>29479</v>
      </c>
    </row>
    <row r="286" spans="16:24" x14ac:dyDescent="0.25">
      <c r="P286" s="34" t="s">
        <v>99</v>
      </c>
      <c r="Q286" s="76">
        <v>50720741</v>
      </c>
      <c r="R286" s="76">
        <v>404088</v>
      </c>
      <c r="T286" s="85" t="s">
        <v>162</v>
      </c>
      <c r="U286" s="84">
        <v>194</v>
      </c>
      <c r="V286" s="84">
        <v>27473</v>
      </c>
      <c r="W286" s="10">
        <v>194</v>
      </c>
      <c r="X286" s="84">
        <v>27473</v>
      </c>
    </row>
    <row r="287" spans="16:24" x14ac:dyDescent="0.25">
      <c r="P287" s="32" t="s">
        <v>100</v>
      </c>
      <c r="Q287" s="26">
        <v>15653971</v>
      </c>
      <c r="R287" s="26">
        <v>45396</v>
      </c>
      <c r="T287" s="85" t="s">
        <v>163</v>
      </c>
      <c r="U287" s="84">
        <v>667</v>
      </c>
      <c r="V287" s="84">
        <v>667</v>
      </c>
      <c r="W287" s="10">
        <v>274</v>
      </c>
      <c r="X287" s="84">
        <v>274</v>
      </c>
    </row>
    <row r="288" spans="16:24" x14ac:dyDescent="0.25">
      <c r="P288" s="32" t="s">
        <v>101</v>
      </c>
      <c r="Q288" s="26">
        <v>12037081</v>
      </c>
      <c r="R288" s="26">
        <v>0</v>
      </c>
      <c r="T288" s="85" t="s">
        <v>164</v>
      </c>
      <c r="U288" s="84">
        <v>873</v>
      </c>
      <c r="V288" s="84">
        <v>1696</v>
      </c>
      <c r="W288" s="10">
        <v>364</v>
      </c>
      <c r="X288" s="84">
        <v>728</v>
      </c>
    </row>
    <row r="289" spans="16:24" x14ac:dyDescent="0.25">
      <c r="P289" s="32" t="s">
        <v>102</v>
      </c>
      <c r="Q289" s="26">
        <v>23029689</v>
      </c>
      <c r="R289" s="26">
        <v>358692</v>
      </c>
      <c r="T289" s="85" t="s">
        <v>196</v>
      </c>
      <c r="U289" s="84">
        <v>550</v>
      </c>
      <c r="V289" s="84">
        <v>550</v>
      </c>
      <c r="W289" s="10">
        <v>276</v>
      </c>
      <c r="X289" s="84">
        <v>276</v>
      </c>
    </row>
    <row r="290" spans="16:24" x14ac:dyDescent="0.25">
      <c r="P290" s="34" t="s">
        <v>103</v>
      </c>
      <c r="Q290" s="76">
        <v>6480150</v>
      </c>
      <c r="R290" s="76">
        <v>4194890</v>
      </c>
      <c r="T290" s="85" t="s">
        <v>165</v>
      </c>
      <c r="U290" s="84">
        <v>0</v>
      </c>
      <c r="V290" s="84">
        <v>1628</v>
      </c>
      <c r="W290" s="10">
        <v>0</v>
      </c>
      <c r="X290" s="84">
        <v>728</v>
      </c>
    </row>
    <row r="291" spans="16:24" x14ac:dyDescent="0.25">
      <c r="P291" s="32" t="s">
        <v>104</v>
      </c>
      <c r="Q291" s="26">
        <v>405361</v>
      </c>
      <c r="R291" s="26">
        <v>405361</v>
      </c>
      <c r="T291" s="74" t="s">
        <v>32</v>
      </c>
      <c r="U291" s="77">
        <v>38878</v>
      </c>
      <c r="V291" s="77">
        <v>5281292</v>
      </c>
      <c r="W291" s="78">
        <v>21610</v>
      </c>
      <c r="X291" s="77">
        <v>1172663</v>
      </c>
    </row>
    <row r="292" spans="16:24" x14ac:dyDescent="0.25">
      <c r="P292" s="32" t="s">
        <v>105</v>
      </c>
      <c r="Q292" s="26">
        <v>263963</v>
      </c>
      <c r="R292" s="26">
        <v>19724</v>
      </c>
      <c r="T292" s="34" t="s">
        <v>76</v>
      </c>
      <c r="U292" s="35">
        <v>11286</v>
      </c>
      <c r="V292" s="35">
        <v>4928154</v>
      </c>
      <c r="W292" s="36">
        <v>6577</v>
      </c>
      <c r="X292" s="35">
        <v>882530</v>
      </c>
    </row>
    <row r="293" spans="16:24" x14ac:dyDescent="0.25">
      <c r="P293" s="32" t="s">
        <v>107</v>
      </c>
      <c r="Q293" s="26">
        <v>5810826</v>
      </c>
      <c r="R293" s="26">
        <v>3769805</v>
      </c>
      <c r="T293" s="33" t="s">
        <v>77</v>
      </c>
      <c r="U293" s="37">
        <v>1101</v>
      </c>
      <c r="V293" s="37">
        <v>716986</v>
      </c>
      <c r="W293" s="38">
        <v>1020</v>
      </c>
      <c r="X293" s="37">
        <v>660118</v>
      </c>
    </row>
    <row r="294" spans="16:24" x14ac:dyDescent="0.25">
      <c r="P294" s="74" t="s">
        <v>44</v>
      </c>
      <c r="Q294" s="75">
        <v>23432749</v>
      </c>
      <c r="R294" s="75">
        <v>9799903</v>
      </c>
      <c r="T294" s="39" t="s">
        <v>79</v>
      </c>
      <c r="U294" s="40">
        <v>1101</v>
      </c>
      <c r="V294" s="40">
        <v>716986</v>
      </c>
      <c r="W294" s="41">
        <v>1020</v>
      </c>
      <c r="X294" s="40">
        <v>660118</v>
      </c>
    </row>
    <row r="295" spans="16:24" x14ac:dyDescent="0.25">
      <c r="P295" s="34" t="s">
        <v>76</v>
      </c>
      <c r="Q295" s="76">
        <v>5659609</v>
      </c>
      <c r="R295" s="76">
        <v>4993227</v>
      </c>
      <c r="T295" s="85" t="s">
        <v>81</v>
      </c>
      <c r="U295" s="84">
        <v>1101</v>
      </c>
      <c r="V295" s="84">
        <v>716986</v>
      </c>
      <c r="W295" s="10">
        <v>1020</v>
      </c>
      <c r="X295" s="84">
        <v>660118</v>
      </c>
    </row>
    <row r="296" spans="16:24" x14ac:dyDescent="0.25">
      <c r="P296" s="32" t="s">
        <v>77</v>
      </c>
      <c r="Q296" s="26">
        <v>213934</v>
      </c>
      <c r="R296" s="26">
        <v>213934</v>
      </c>
      <c r="T296" s="33" t="s">
        <v>78</v>
      </c>
      <c r="U296" s="37">
        <v>4433</v>
      </c>
      <c r="V296" s="37">
        <v>3920896</v>
      </c>
      <c r="W296" s="38">
        <v>0</v>
      </c>
      <c r="X296" s="37">
        <v>0</v>
      </c>
    </row>
    <row r="297" spans="16:24" x14ac:dyDescent="0.25">
      <c r="P297" s="32" t="s">
        <v>82</v>
      </c>
      <c r="Q297" s="26">
        <v>2659790</v>
      </c>
      <c r="R297" s="26">
        <v>2659790</v>
      </c>
      <c r="T297" s="39" t="s">
        <v>79</v>
      </c>
      <c r="U297" s="40">
        <v>4433</v>
      </c>
      <c r="V297" s="40">
        <v>3920896</v>
      </c>
      <c r="W297" s="41">
        <v>0</v>
      </c>
      <c r="X297" s="40">
        <v>0</v>
      </c>
    </row>
    <row r="298" spans="16:24" x14ac:dyDescent="0.25">
      <c r="P298" s="32" t="s">
        <v>83</v>
      </c>
      <c r="Q298" s="26">
        <v>1414702</v>
      </c>
      <c r="R298" s="26">
        <v>748320</v>
      </c>
      <c r="T298" s="85" t="s">
        <v>85</v>
      </c>
      <c r="U298" s="84">
        <v>2509</v>
      </c>
      <c r="V298" s="84">
        <v>2190565</v>
      </c>
      <c r="W298" s="10">
        <v>0</v>
      </c>
      <c r="X298" s="84">
        <v>0</v>
      </c>
    </row>
    <row r="299" spans="16:24" x14ac:dyDescent="0.25">
      <c r="P299" s="32" t="s">
        <v>84</v>
      </c>
      <c r="Q299" s="26">
        <v>692036</v>
      </c>
      <c r="R299" s="26">
        <v>692036</v>
      </c>
      <c r="T299" s="85" t="s">
        <v>166</v>
      </c>
      <c r="U299" s="84">
        <v>1924</v>
      </c>
      <c r="V299" s="84">
        <v>1730331</v>
      </c>
      <c r="W299" s="10">
        <v>0</v>
      </c>
      <c r="X299" s="84">
        <v>0</v>
      </c>
    </row>
    <row r="300" spans="16:24" x14ac:dyDescent="0.25">
      <c r="P300" s="32" t="s">
        <v>86</v>
      </c>
      <c r="Q300" s="26">
        <v>679147</v>
      </c>
      <c r="R300" s="26">
        <v>679147</v>
      </c>
      <c r="T300" s="33" t="s">
        <v>80</v>
      </c>
      <c r="U300" s="37">
        <v>62</v>
      </c>
      <c r="V300" s="37">
        <v>61224</v>
      </c>
      <c r="W300" s="38">
        <v>0</v>
      </c>
      <c r="X300" s="37">
        <v>0</v>
      </c>
    </row>
    <row r="301" spans="16:24" x14ac:dyDescent="0.25">
      <c r="P301" s="34" t="s">
        <v>87</v>
      </c>
      <c r="Q301" s="76">
        <v>1225111</v>
      </c>
      <c r="R301" s="76">
        <v>317862</v>
      </c>
      <c r="T301" s="39" t="s">
        <v>79</v>
      </c>
      <c r="U301" s="40">
        <v>62</v>
      </c>
      <c r="V301" s="40">
        <v>61224</v>
      </c>
      <c r="W301" s="41">
        <v>0</v>
      </c>
      <c r="X301" s="40">
        <v>0</v>
      </c>
    </row>
    <row r="302" spans="16:24" x14ac:dyDescent="0.25">
      <c r="P302" s="32" t="s">
        <v>88</v>
      </c>
      <c r="Q302" s="26">
        <v>1225111</v>
      </c>
      <c r="R302" s="26">
        <v>317862</v>
      </c>
      <c r="T302" s="85" t="s">
        <v>167</v>
      </c>
      <c r="U302" s="84">
        <v>62</v>
      </c>
      <c r="V302" s="84">
        <v>61224</v>
      </c>
      <c r="W302" s="10">
        <v>0</v>
      </c>
      <c r="X302" s="84">
        <v>0</v>
      </c>
    </row>
    <row r="303" spans="16:24" x14ac:dyDescent="0.25">
      <c r="P303" s="34" t="s">
        <v>90</v>
      </c>
      <c r="Q303" s="76">
        <v>12274615</v>
      </c>
      <c r="R303" s="76">
        <v>4281993</v>
      </c>
      <c r="T303" s="33" t="s">
        <v>82</v>
      </c>
      <c r="U303" s="37">
        <v>99</v>
      </c>
      <c r="V303" s="37">
        <v>44721</v>
      </c>
      <c r="W303" s="38">
        <v>99</v>
      </c>
      <c r="X303" s="37">
        <v>44681</v>
      </c>
    </row>
    <row r="304" spans="16:24" x14ac:dyDescent="0.25">
      <c r="P304" s="32" t="s">
        <v>92</v>
      </c>
      <c r="Q304" s="26">
        <v>2889383</v>
      </c>
      <c r="R304" s="26">
        <v>123017</v>
      </c>
      <c r="T304" s="39" t="s">
        <v>79</v>
      </c>
      <c r="U304" s="40">
        <v>99</v>
      </c>
      <c r="V304" s="40">
        <v>44721</v>
      </c>
      <c r="W304" s="41">
        <v>99</v>
      </c>
      <c r="X304" s="40">
        <v>44681</v>
      </c>
    </row>
    <row r="305" spans="16:24" x14ac:dyDescent="0.25">
      <c r="P305" s="32" t="s">
        <v>93</v>
      </c>
      <c r="Q305" s="26">
        <v>1053397</v>
      </c>
      <c r="R305" s="26">
        <v>290705</v>
      </c>
      <c r="T305" s="85" t="s">
        <v>89</v>
      </c>
      <c r="U305" s="84">
        <v>32</v>
      </c>
      <c r="V305" s="84">
        <v>15042</v>
      </c>
      <c r="W305" s="10">
        <v>32</v>
      </c>
      <c r="X305" s="84">
        <v>15042</v>
      </c>
    </row>
    <row r="306" spans="16:24" x14ac:dyDescent="0.25">
      <c r="P306" s="32" t="s">
        <v>94</v>
      </c>
      <c r="Q306" s="26">
        <v>3278975</v>
      </c>
      <c r="R306" s="26">
        <v>2611915</v>
      </c>
      <c r="T306" s="85" t="s">
        <v>91</v>
      </c>
      <c r="U306" s="84">
        <v>67</v>
      </c>
      <c r="V306" s="84">
        <v>29679</v>
      </c>
      <c r="W306" s="10">
        <v>67</v>
      </c>
      <c r="X306" s="84">
        <v>29639</v>
      </c>
    </row>
    <row r="307" spans="16:24" x14ac:dyDescent="0.25">
      <c r="P307" s="32" t="s">
        <v>96</v>
      </c>
      <c r="Q307" s="26">
        <v>412804</v>
      </c>
      <c r="R307" s="26">
        <v>112052</v>
      </c>
      <c r="T307" s="33" t="s">
        <v>83</v>
      </c>
      <c r="U307" s="37">
        <v>598</v>
      </c>
      <c r="V307" s="37">
        <v>96838</v>
      </c>
      <c r="W307" s="38">
        <v>589</v>
      </c>
      <c r="X307" s="37">
        <v>90795</v>
      </c>
    </row>
    <row r="308" spans="16:24" x14ac:dyDescent="0.25">
      <c r="P308" s="32" t="s">
        <v>98</v>
      </c>
      <c r="Q308" s="26">
        <v>4640056</v>
      </c>
      <c r="R308" s="26">
        <v>1144304</v>
      </c>
      <c r="T308" s="39" t="s">
        <v>109</v>
      </c>
      <c r="U308" s="40">
        <v>193</v>
      </c>
      <c r="V308" s="40">
        <v>89576</v>
      </c>
      <c r="W308" s="41">
        <v>184</v>
      </c>
      <c r="X308" s="40">
        <v>83562</v>
      </c>
    </row>
    <row r="309" spans="16:24" x14ac:dyDescent="0.25">
      <c r="P309" s="34" t="s">
        <v>99</v>
      </c>
      <c r="Q309" s="76">
        <v>4264767</v>
      </c>
      <c r="R309" s="76">
        <v>199117</v>
      </c>
      <c r="T309" s="85" t="s">
        <v>110</v>
      </c>
      <c r="U309" s="84">
        <v>193</v>
      </c>
      <c r="V309" s="84">
        <v>89576</v>
      </c>
      <c r="W309" s="10">
        <v>184</v>
      </c>
      <c r="X309" s="84">
        <v>83562</v>
      </c>
    </row>
    <row r="310" spans="16:24" x14ac:dyDescent="0.25">
      <c r="P310" s="32" t="s">
        <v>100</v>
      </c>
      <c r="Q310" s="26">
        <v>4250822</v>
      </c>
      <c r="R310" s="26">
        <v>185172</v>
      </c>
      <c r="T310" s="39" t="s">
        <v>111</v>
      </c>
      <c r="U310" s="40">
        <v>405</v>
      </c>
      <c r="V310" s="40">
        <v>7262</v>
      </c>
      <c r="W310" s="41">
        <v>405</v>
      </c>
      <c r="X310" s="40">
        <v>7233</v>
      </c>
    </row>
    <row r="311" spans="16:24" x14ac:dyDescent="0.25">
      <c r="P311" s="32" t="s">
        <v>101</v>
      </c>
      <c r="Q311" s="26">
        <v>13945</v>
      </c>
      <c r="R311" s="26">
        <v>13945</v>
      </c>
      <c r="T311" s="85" t="s">
        <v>112</v>
      </c>
      <c r="U311" s="84">
        <v>405</v>
      </c>
      <c r="V311" s="84">
        <v>7262</v>
      </c>
      <c r="W311" s="10">
        <v>405</v>
      </c>
      <c r="X311" s="84">
        <v>7233</v>
      </c>
    </row>
    <row r="312" spans="16:24" x14ac:dyDescent="0.25">
      <c r="P312" s="34" t="s">
        <v>103</v>
      </c>
      <c r="Q312" s="76">
        <v>8647</v>
      </c>
      <c r="R312" s="76">
        <v>7704</v>
      </c>
      <c r="T312" s="33" t="s">
        <v>84</v>
      </c>
      <c r="U312" s="37">
        <v>4993</v>
      </c>
      <c r="V312" s="37">
        <v>87489</v>
      </c>
      <c r="W312" s="38">
        <v>4869</v>
      </c>
      <c r="X312" s="37">
        <v>86936</v>
      </c>
    </row>
    <row r="313" spans="16:24" x14ac:dyDescent="0.25">
      <c r="P313" s="32" t="s">
        <v>104</v>
      </c>
      <c r="Q313" s="26">
        <v>8647</v>
      </c>
      <c r="R313" s="26">
        <v>7704</v>
      </c>
      <c r="T313" s="39" t="s">
        <v>79</v>
      </c>
      <c r="U313" s="40">
        <v>4993</v>
      </c>
      <c r="V313" s="40">
        <v>87489</v>
      </c>
      <c r="W313" s="41">
        <v>4869</v>
      </c>
      <c r="X313" s="40">
        <v>86936</v>
      </c>
    </row>
    <row r="314" spans="16:24" x14ac:dyDescent="0.25">
      <c r="P314" s="74" t="s">
        <v>45</v>
      </c>
      <c r="Q314" s="75">
        <v>147066171.69999996</v>
      </c>
      <c r="R314" s="75">
        <v>71427151.340000004</v>
      </c>
      <c r="T314" s="85" t="s">
        <v>170</v>
      </c>
      <c r="U314" s="84">
        <v>2400</v>
      </c>
      <c r="V314" s="84">
        <v>80586</v>
      </c>
      <c r="W314" s="10">
        <v>2382</v>
      </c>
      <c r="X314" s="84">
        <v>80457</v>
      </c>
    </row>
    <row r="315" spans="16:24" x14ac:dyDescent="0.25">
      <c r="P315" s="34" t="s">
        <v>76</v>
      </c>
      <c r="Q315" s="76">
        <v>115464691.86999999</v>
      </c>
      <c r="R315" s="76">
        <v>62395849.079999998</v>
      </c>
      <c r="T315" s="85" t="s">
        <v>203</v>
      </c>
      <c r="U315" s="84">
        <v>2593</v>
      </c>
      <c r="V315" s="84">
        <v>6903</v>
      </c>
      <c r="W315" s="10">
        <v>2487</v>
      </c>
      <c r="X315" s="84">
        <v>6479</v>
      </c>
    </row>
    <row r="316" spans="16:24" x14ac:dyDescent="0.25">
      <c r="P316" s="32" t="s">
        <v>77</v>
      </c>
      <c r="Q316" s="26">
        <v>22651147.309999999</v>
      </c>
      <c r="R316" s="26">
        <v>6469608.6200000001</v>
      </c>
      <c r="T316" s="34" t="s">
        <v>87</v>
      </c>
      <c r="U316" s="35">
        <v>158</v>
      </c>
      <c r="V316" s="35">
        <v>205</v>
      </c>
      <c r="W316" s="36">
        <v>0</v>
      </c>
      <c r="X316" s="35">
        <v>0</v>
      </c>
    </row>
    <row r="317" spans="16:24" x14ac:dyDescent="0.25">
      <c r="P317" s="32" t="s">
        <v>78</v>
      </c>
      <c r="Q317" s="26">
        <v>6399976.0099999998</v>
      </c>
      <c r="R317" s="26">
        <v>2234709.88</v>
      </c>
      <c r="T317" s="33" t="s">
        <v>88</v>
      </c>
      <c r="U317" s="37">
        <v>158</v>
      </c>
      <c r="V317" s="37">
        <v>205</v>
      </c>
      <c r="W317" s="38">
        <v>0</v>
      </c>
      <c r="X317" s="37">
        <v>0</v>
      </c>
    </row>
    <row r="318" spans="16:24" x14ac:dyDescent="0.25">
      <c r="P318" s="32" t="s">
        <v>80</v>
      </c>
      <c r="Q318" s="26">
        <v>31903624.379999999</v>
      </c>
      <c r="R318" s="26">
        <v>23310783.030000001</v>
      </c>
      <c r="T318" s="39" t="s">
        <v>79</v>
      </c>
      <c r="U318" s="40">
        <v>158</v>
      </c>
      <c r="V318" s="40">
        <v>205</v>
      </c>
      <c r="W318" s="41">
        <v>0</v>
      </c>
      <c r="X318" s="40">
        <v>0</v>
      </c>
    </row>
    <row r="319" spans="16:24" x14ac:dyDescent="0.25">
      <c r="P319" s="32" t="s">
        <v>82</v>
      </c>
      <c r="Q319" s="26">
        <v>1923128.57</v>
      </c>
      <c r="R319" s="26">
        <v>1590463.28</v>
      </c>
      <c r="T319" s="85" t="s">
        <v>116</v>
      </c>
      <c r="U319" s="84">
        <v>158</v>
      </c>
      <c r="V319" s="84">
        <v>205</v>
      </c>
      <c r="W319" s="10">
        <v>0</v>
      </c>
      <c r="X319" s="84">
        <v>0</v>
      </c>
    </row>
    <row r="320" spans="16:24" x14ac:dyDescent="0.25">
      <c r="P320" s="32" t="s">
        <v>83</v>
      </c>
      <c r="Q320" s="26">
        <v>44868727.579999991</v>
      </c>
      <c r="R320" s="26">
        <v>28075181.080000002</v>
      </c>
      <c r="T320" s="34" t="s">
        <v>90</v>
      </c>
      <c r="U320" s="35">
        <v>12240</v>
      </c>
      <c r="V320" s="35">
        <v>60831</v>
      </c>
      <c r="W320" s="36">
        <v>5590</v>
      </c>
      <c r="X320" s="35">
        <v>26276</v>
      </c>
    </row>
    <row r="321" spans="16:24" x14ac:dyDescent="0.25">
      <c r="P321" s="32" t="s">
        <v>84</v>
      </c>
      <c r="Q321" s="26">
        <v>7718088.0199999996</v>
      </c>
      <c r="R321" s="26">
        <v>715103.19</v>
      </c>
      <c r="T321" s="33" t="s">
        <v>92</v>
      </c>
      <c r="U321" s="37">
        <v>898</v>
      </c>
      <c r="V321" s="37">
        <v>4859</v>
      </c>
      <c r="W321" s="38">
        <v>105</v>
      </c>
      <c r="X321" s="37">
        <v>358</v>
      </c>
    </row>
    <row r="322" spans="16:24" x14ac:dyDescent="0.25">
      <c r="P322" s="34" t="s">
        <v>90</v>
      </c>
      <c r="Q322" s="76">
        <v>12058216.609999999</v>
      </c>
      <c r="R322" s="76">
        <v>522122.76</v>
      </c>
      <c r="T322" s="39" t="s">
        <v>128</v>
      </c>
      <c r="U322" s="40">
        <v>898</v>
      </c>
      <c r="V322" s="40">
        <v>4859</v>
      </c>
      <c r="W322" s="41">
        <v>105</v>
      </c>
      <c r="X322" s="40">
        <v>358</v>
      </c>
    </row>
    <row r="323" spans="16:24" x14ac:dyDescent="0.25">
      <c r="P323" s="32" t="s">
        <v>92</v>
      </c>
      <c r="Q323" s="26">
        <v>312687.37999999995</v>
      </c>
      <c r="R323" s="26">
        <v>7264.13</v>
      </c>
      <c r="T323" s="85" t="s">
        <v>132</v>
      </c>
      <c r="U323" s="84">
        <v>898</v>
      </c>
      <c r="V323" s="84">
        <v>4859</v>
      </c>
      <c r="W323" s="10">
        <v>105</v>
      </c>
      <c r="X323" s="84">
        <v>358</v>
      </c>
    </row>
    <row r="324" spans="16:24" x14ac:dyDescent="0.25">
      <c r="P324" s="32" t="s">
        <v>94</v>
      </c>
      <c r="Q324" s="26">
        <v>655899.24</v>
      </c>
      <c r="R324" s="26">
        <v>514858.63</v>
      </c>
      <c r="T324" s="33" t="s">
        <v>94</v>
      </c>
      <c r="U324" s="37">
        <v>495</v>
      </c>
      <c r="V324" s="37">
        <v>5067</v>
      </c>
      <c r="W324" s="38">
        <v>101</v>
      </c>
      <c r="X324" s="37">
        <v>462</v>
      </c>
    </row>
    <row r="325" spans="16:24" x14ac:dyDescent="0.25">
      <c r="P325" s="32" t="s">
        <v>95</v>
      </c>
      <c r="Q325" s="26">
        <v>6461258.7300000004</v>
      </c>
      <c r="R325" s="26">
        <v>0</v>
      </c>
      <c r="T325" s="39" t="s">
        <v>79</v>
      </c>
      <c r="U325" s="40">
        <v>495</v>
      </c>
      <c r="V325" s="40">
        <v>5067</v>
      </c>
      <c r="W325" s="41">
        <v>101</v>
      </c>
      <c r="X325" s="40">
        <v>462</v>
      </c>
    </row>
    <row r="326" spans="16:24" x14ac:dyDescent="0.25">
      <c r="P326" s="32" t="s">
        <v>98</v>
      </c>
      <c r="Q326" s="26">
        <v>4628371.26</v>
      </c>
      <c r="R326" s="26">
        <v>0</v>
      </c>
      <c r="T326" s="85" t="s">
        <v>140</v>
      </c>
      <c r="U326" s="84">
        <v>495</v>
      </c>
      <c r="V326" s="84">
        <v>5067</v>
      </c>
      <c r="W326" s="10">
        <v>101</v>
      </c>
      <c r="X326" s="84">
        <v>462</v>
      </c>
    </row>
    <row r="327" spans="16:24" x14ac:dyDescent="0.25">
      <c r="P327" s="34" t="s">
        <v>99</v>
      </c>
      <c r="Q327" s="76">
        <v>11773619.859999999</v>
      </c>
      <c r="R327" s="76">
        <v>8509179.5</v>
      </c>
      <c r="T327" s="33" t="s">
        <v>95</v>
      </c>
      <c r="U327" s="37">
        <v>1076</v>
      </c>
      <c r="V327" s="37">
        <v>3287</v>
      </c>
      <c r="W327" s="38">
        <v>300</v>
      </c>
      <c r="X327" s="37">
        <v>0</v>
      </c>
    </row>
    <row r="328" spans="16:24" x14ac:dyDescent="0.25">
      <c r="P328" s="32" t="s">
        <v>100</v>
      </c>
      <c r="Q328" s="26">
        <v>11773619.859999999</v>
      </c>
      <c r="R328" s="26">
        <v>8509179.5</v>
      </c>
      <c r="T328" s="39" t="s">
        <v>79</v>
      </c>
      <c r="U328" s="40">
        <v>1076</v>
      </c>
      <c r="V328" s="40">
        <v>3287</v>
      </c>
      <c r="W328" s="41">
        <v>300</v>
      </c>
      <c r="X328" s="40">
        <v>0</v>
      </c>
    </row>
    <row r="329" spans="16:24" x14ac:dyDescent="0.25">
      <c r="P329" s="34" t="s">
        <v>103</v>
      </c>
      <c r="Q329" s="76">
        <v>7769643.3599999994</v>
      </c>
      <c r="R329" s="76">
        <v>0</v>
      </c>
      <c r="T329" s="85" t="s">
        <v>146</v>
      </c>
      <c r="U329" s="84">
        <v>1076</v>
      </c>
      <c r="V329" s="84">
        <v>3287</v>
      </c>
      <c r="W329" s="10">
        <v>300</v>
      </c>
      <c r="X329" s="84">
        <v>0</v>
      </c>
    </row>
    <row r="330" spans="16:24" x14ac:dyDescent="0.25">
      <c r="P330" s="32" t="s">
        <v>104</v>
      </c>
      <c r="Q330" s="26">
        <v>1661920.14</v>
      </c>
      <c r="R330" s="26">
        <v>0</v>
      </c>
      <c r="T330" s="33" t="s">
        <v>98</v>
      </c>
      <c r="U330" s="37">
        <v>9771</v>
      </c>
      <c r="V330" s="37">
        <v>47618</v>
      </c>
      <c r="W330" s="38">
        <v>5084</v>
      </c>
      <c r="X330" s="37">
        <v>25456</v>
      </c>
    </row>
    <row r="331" spans="16:24" x14ac:dyDescent="0.25">
      <c r="P331" s="32" t="s">
        <v>107</v>
      </c>
      <c r="Q331" s="26">
        <v>6107723.2199999997</v>
      </c>
      <c r="R331" s="26">
        <v>0</v>
      </c>
      <c r="T331" s="39" t="s">
        <v>79</v>
      </c>
      <c r="U331" s="40">
        <v>9771</v>
      </c>
      <c r="V331" s="40">
        <v>47618</v>
      </c>
      <c r="W331" s="41">
        <v>5084</v>
      </c>
      <c r="X331" s="40">
        <v>25456</v>
      </c>
    </row>
    <row r="332" spans="16:24" x14ac:dyDescent="0.25">
      <c r="P332" s="74" t="s">
        <v>46</v>
      </c>
      <c r="Q332" s="75">
        <v>395066534.75</v>
      </c>
      <c r="R332" s="75">
        <v>135091097.87</v>
      </c>
      <c r="T332" s="85" t="s">
        <v>184</v>
      </c>
      <c r="U332" s="84">
        <v>9771</v>
      </c>
      <c r="V332" s="84">
        <v>47618</v>
      </c>
      <c r="W332" s="10">
        <v>5084</v>
      </c>
      <c r="X332" s="84">
        <v>25456</v>
      </c>
    </row>
    <row r="333" spans="16:24" x14ac:dyDescent="0.25">
      <c r="P333" s="34" t="s">
        <v>76</v>
      </c>
      <c r="Q333" s="76">
        <v>48121325.989999995</v>
      </c>
      <c r="R333" s="76">
        <v>25953853.009999998</v>
      </c>
      <c r="T333" s="34" t="s">
        <v>99</v>
      </c>
      <c r="U333" s="35">
        <v>2641</v>
      </c>
      <c r="V333" s="35">
        <v>50076</v>
      </c>
      <c r="W333" s="36">
        <v>1708</v>
      </c>
      <c r="X333" s="35">
        <v>43350</v>
      </c>
    </row>
    <row r="334" spans="16:24" x14ac:dyDescent="0.25">
      <c r="P334" s="32" t="s">
        <v>77</v>
      </c>
      <c r="Q334" s="26">
        <v>4649402.8900000006</v>
      </c>
      <c r="R334" s="26">
        <v>4559579.83</v>
      </c>
      <c r="T334" s="33" t="s">
        <v>100</v>
      </c>
      <c r="U334" s="37">
        <v>1507</v>
      </c>
      <c r="V334" s="37">
        <v>47047</v>
      </c>
      <c r="W334" s="38">
        <v>1240</v>
      </c>
      <c r="X334" s="37">
        <v>42927</v>
      </c>
    </row>
    <row r="335" spans="16:24" x14ac:dyDescent="0.25">
      <c r="P335" s="32" t="s">
        <v>83</v>
      </c>
      <c r="Q335" s="26">
        <v>14968399.960000003</v>
      </c>
      <c r="R335" s="26">
        <v>11194009.999999998</v>
      </c>
      <c r="T335" s="39" t="s">
        <v>153</v>
      </c>
      <c r="U335" s="40">
        <v>1507</v>
      </c>
      <c r="V335" s="40">
        <v>47047</v>
      </c>
      <c r="W335" s="41">
        <v>1240</v>
      </c>
      <c r="X335" s="40">
        <v>42927</v>
      </c>
    </row>
    <row r="336" spans="16:24" x14ac:dyDescent="0.25">
      <c r="P336" s="32" t="s">
        <v>84</v>
      </c>
      <c r="Q336" s="26">
        <v>2034237.1900000002</v>
      </c>
      <c r="R336" s="26">
        <v>1008538.18</v>
      </c>
      <c r="T336" s="85" t="s">
        <v>156</v>
      </c>
      <c r="U336" s="84">
        <v>1507</v>
      </c>
      <c r="V336" s="84">
        <v>47047</v>
      </c>
      <c r="W336" s="10">
        <v>1240</v>
      </c>
      <c r="X336" s="84">
        <v>42927</v>
      </c>
    </row>
    <row r="337" spans="16:24" x14ac:dyDescent="0.25">
      <c r="P337" s="32" t="s">
        <v>86</v>
      </c>
      <c r="Q337" s="26">
        <v>26469285.949999996</v>
      </c>
      <c r="R337" s="26">
        <v>9191725.0000000019</v>
      </c>
      <c r="T337" s="33" t="s">
        <v>102</v>
      </c>
      <c r="U337" s="37">
        <v>1134</v>
      </c>
      <c r="V337" s="37">
        <v>3029</v>
      </c>
      <c r="W337" s="38">
        <v>468</v>
      </c>
      <c r="X337" s="37">
        <v>423</v>
      </c>
    </row>
    <row r="338" spans="16:24" x14ac:dyDescent="0.25">
      <c r="P338" s="34" t="s">
        <v>87</v>
      </c>
      <c r="Q338" s="76">
        <v>11757132.93</v>
      </c>
      <c r="R338" s="76">
        <v>2960554.9800000004</v>
      </c>
      <c r="T338" s="39" t="s">
        <v>158</v>
      </c>
      <c r="U338" s="40">
        <v>1134</v>
      </c>
      <c r="V338" s="40">
        <v>3029</v>
      </c>
      <c r="W338" s="41">
        <v>468</v>
      </c>
      <c r="X338" s="40">
        <v>423</v>
      </c>
    </row>
    <row r="339" spans="16:24" x14ac:dyDescent="0.25">
      <c r="P339" s="32" t="s">
        <v>88</v>
      </c>
      <c r="Q339" s="26">
        <v>11757132.93</v>
      </c>
      <c r="R339" s="26">
        <v>2960554.9800000004</v>
      </c>
      <c r="T339" s="85" t="s">
        <v>159</v>
      </c>
      <c r="U339" s="84">
        <v>511</v>
      </c>
      <c r="V339" s="84">
        <v>2437</v>
      </c>
      <c r="W339" s="10">
        <v>0</v>
      </c>
      <c r="X339" s="84">
        <v>0</v>
      </c>
    </row>
    <row r="340" spans="16:24" x14ac:dyDescent="0.25">
      <c r="P340" s="34" t="s">
        <v>90</v>
      </c>
      <c r="Q340" s="76">
        <v>266391622.12999997</v>
      </c>
      <c r="R340" s="76">
        <v>65047114.709999993</v>
      </c>
      <c r="T340" s="85" t="s">
        <v>160</v>
      </c>
      <c r="U340" s="84">
        <v>623</v>
      </c>
      <c r="V340" s="84">
        <v>592</v>
      </c>
      <c r="W340" s="10">
        <v>468</v>
      </c>
      <c r="X340" s="84">
        <v>423</v>
      </c>
    </row>
    <row r="341" spans="16:24" x14ac:dyDescent="0.25">
      <c r="P341" s="32" t="s">
        <v>92</v>
      </c>
      <c r="Q341" s="26">
        <v>42993537.199999996</v>
      </c>
      <c r="R341" s="26">
        <v>13723885.039999999</v>
      </c>
      <c r="T341" s="34" t="s">
        <v>103</v>
      </c>
      <c r="U341" s="35">
        <v>12553</v>
      </c>
      <c r="V341" s="35">
        <v>242026</v>
      </c>
      <c r="W341" s="36">
        <v>7735</v>
      </c>
      <c r="X341" s="35">
        <v>220507</v>
      </c>
    </row>
    <row r="342" spans="16:24" x14ac:dyDescent="0.25">
      <c r="P342" s="32" t="s">
        <v>93</v>
      </c>
      <c r="Q342" s="26">
        <v>58360953.390000001</v>
      </c>
      <c r="R342" s="26">
        <v>4117040.57</v>
      </c>
      <c r="T342" s="33" t="s">
        <v>104</v>
      </c>
      <c r="U342" s="37">
        <v>7827</v>
      </c>
      <c r="V342" s="37">
        <v>220817</v>
      </c>
      <c r="W342" s="38">
        <v>7735</v>
      </c>
      <c r="X342" s="37">
        <v>220507</v>
      </c>
    </row>
    <row r="343" spans="16:24" x14ac:dyDescent="0.25">
      <c r="P343" s="32" t="s">
        <v>94</v>
      </c>
      <c r="Q343" s="26">
        <v>141095234.35999998</v>
      </c>
      <c r="R343" s="26">
        <v>44269438.359999999</v>
      </c>
      <c r="T343" s="39" t="s">
        <v>79</v>
      </c>
      <c r="U343" s="40">
        <v>7827</v>
      </c>
      <c r="V343" s="40">
        <v>220817</v>
      </c>
      <c r="W343" s="41">
        <v>7735</v>
      </c>
      <c r="X343" s="40">
        <v>220507</v>
      </c>
    </row>
    <row r="344" spans="16:24" x14ac:dyDescent="0.25">
      <c r="P344" s="32" t="s">
        <v>95</v>
      </c>
      <c r="Q344" s="26">
        <v>7457489.9199999999</v>
      </c>
      <c r="R344" s="26">
        <v>1075230.1200000001</v>
      </c>
      <c r="T344" s="85" t="s">
        <v>187</v>
      </c>
      <c r="U344" s="84">
        <v>7525</v>
      </c>
      <c r="V344" s="84">
        <v>220539</v>
      </c>
      <c r="W344" s="10">
        <v>7447</v>
      </c>
      <c r="X344" s="84">
        <v>220243</v>
      </c>
    </row>
    <row r="345" spans="16:24" x14ac:dyDescent="0.25">
      <c r="P345" s="32" t="s">
        <v>96</v>
      </c>
      <c r="Q345" s="26">
        <v>5567310.2299999995</v>
      </c>
      <c r="R345" s="26">
        <v>660764.76</v>
      </c>
      <c r="T345" s="85" t="s">
        <v>189</v>
      </c>
      <c r="U345" s="84">
        <v>302</v>
      </c>
      <c r="V345" s="84">
        <v>278</v>
      </c>
      <c r="W345" s="10">
        <v>288</v>
      </c>
      <c r="X345" s="84">
        <v>264</v>
      </c>
    </row>
    <row r="346" spans="16:24" x14ac:dyDescent="0.25">
      <c r="P346" s="32" t="s">
        <v>98</v>
      </c>
      <c r="Q346" s="26">
        <v>10917097.029999999</v>
      </c>
      <c r="R346" s="26">
        <v>1200755.8599999999</v>
      </c>
      <c r="T346" s="33" t="s">
        <v>107</v>
      </c>
      <c r="U346" s="37">
        <v>4726</v>
      </c>
      <c r="V346" s="37">
        <v>21209</v>
      </c>
      <c r="W346" s="38">
        <v>0</v>
      </c>
      <c r="X346" s="37">
        <v>0</v>
      </c>
    </row>
    <row r="347" spans="16:24" x14ac:dyDescent="0.25">
      <c r="P347" s="34" t="s">
        <v>99</v>
      </c>
      <c r="Q347" s="76">
        <v>30361164.060000002</v>
      </c>
      <c r="R347" s="76">
        <v>19368682.880000003</v>
      </c>
      <c r="T347" s="39" t="s">
        <v>79</v>
      </c>
      <c r="U347" s="40">
        <v>4726</v>
      </c>
      <c r="V347" s="40">
        <v>21209</v>
      </c>
      <c r="W347" s="41">
        <v>0</v>
      </c>
      <c r="X347" s="40">
        <v>0</v>
      </c>
    </row>
    <row r="348" spans="16:24" x14ac:dyDescent="0.25">
      <c r="P348" s="32" t="s">
        <v>100</v>
      </c>
      <c r="Q348" s="26">
        <v>18040191.809999999</v>
      </c>
      <c r="R348" s="26">
        <v>14018847.5</v>
      </c>
      <c r="T348" s="85" t="s">
        <v>162</v>
      </c>
      <c r="U348" s="84">
        <v>146</v>
      </c>
      <c r="V348" s="84">
        <v>10842</v>
      </c>
      <c r="W348" s="10">
        <v>0</v>
      </c>
      <c r="X348" s="84">
        <v>0</v>
      </c>
    </row>
    <row r="349" spans="16:24" x14ac:dyDescent="0.25">
      <c r="P349" s="32" t="s">
        <v>101</v>
      </c>
      <c r="Q349" s="26">
        <v>332376.69</v>
      </c>
      <c r="R349" s="26">
        <v>328600.89</v>
      </c>
      <c r="T349" s="85" t="s">
        <v>164</v>
      </c>
      <c r="U349" s="84">
        <v>4580</v>
      </c>
      <c r="V349" s="84">
        <v>10367</v>
      </c>
      <c r="W349" s="10">
        <v>0</v>
      </c>
      <c r="X349" s="84">
        <v>0</v>
      </c>
    </row>
    <row r="350" spans="16:24" x14ac:dyDescent="0.25">
      <c r="P350" s="32" t="s">
        <v>102</v>
      </c>
      <c r="Q350" s="26">
        <v>11988595.560000001</v>
      </c>
      <c r="R350" s="26">
        <v>5021234.49</v>
      </c>
      <c r="T350" s="74" t="s">
        <v>33</v>
      </c>
      <c r="U350" s="77">
        <v>386426</v>
      </c>
      <c r="V350" s="77">
        <v>7454790</v>
      </c>
      <c r="W350" s="78">
        <v>116366</v>
      </c>
      <c r="X350" s="77">
        <v>2130889</v>
      </c>
    </row>
    <row r="351" spans="16:24" x14ac:dyDescent="0.25">
      <c r="P351" s="34" t="s">
        <v>103</v>
      </c>
      <c r="Q351" s="76">
        <v>38435289.640000001</v>
      </c>
      <c r="R351" s="76">
        <v>21760892.289999999</v>
      </c>
      <c r="T351" s="34" t="s">
        <v>76</v>
      </c>
      <c r="U351" s="35">
        <v>190352</v>
      </c>
      <c r="V351" s="35">
        <v>1769686</v>
      </c>
      <c r="W351" s="36">
        <v>58018</v>
      </c>
      <c r="X351" s="35">
        <v>1002464</v>
      </c>
    </row>
    <row r="352" spans="16:24" x14ac:dyDescent="0.25">
      <c r="P352" s="32" t="s">
        <v>104</v>
      </c>
      <c r="Q352" s="26">
        <v>13835166.800000001</v>
      </c>
      <c r="R352" s="26">
        <v>5076911.5</v>
      </c>
      <c r="T352" s="33" t="s">
        <v>82</v>
      </c>
      <c r="U352" s="37">
        <v>3644</v>
      </c>
      <c r="V352" s="37">
        <v>732392</v>
      </c>
      <c r="W352" s="38">
        <v>3155</v>
      </c>
      <c r="X352" s="37">
        <v>622489</v>
      </c>
    </row>
    <row r="353" spans="16:24" x14ac:dyDescent="0.25">
      <c r="P353" s="32" t="s">
        <v>105</v>
      </c>
      <c r="Q353" s="26">
        <v>663459.62</v>
      </c>
      <c r="R353" s="26">
        <v>372672.69</v>
      </c>
      <c r="T353" s="39" t="s">
        <v>79</v>
      </c>
      <c r="U353" s="40">
        <v>3644</v>
      </c>
      <c r="V353" s="40">
        <v>732392</v>
      </c>
      <c r="W353" s="41">
        <v>3155</v>
      </c>
      <c r="X353" s="40">
        <v>622489</v>
      </c>
    </row>
    <row r="354" spans="16:24" x14ac:dyDescent="0.25">
      <c r="P354" s="32" t="s">
        <v>107</v>
      </c>
      <c r="Q354" s="26">
        <v>23936663.219999999</v>
      </c>
      <c r="R354" s="26">
        <v>16311308.099999998</v>
      </c>
      <c r="T354" s="85" t="s">
        <v>89</v>
      </c>
      <c r="U354" s="84">
        <v>74</v>
      </c>
      <c r="V354" s="84">
        <v>31869</v>
      </c>
      <c r="W354" s="10">
        <v>51</v>
      </c>
      <c r="X354" s="84">
        <v>20412</v>
      </c>
    </row>
    <row r="355" spans="16:24" x14ac:dyDescent="0.25">
      <c r="P355" s="74" t="s">
        <v>47</v>
      </c>
      <c r="Q355" s="75">
        <v>19691356.650000002</v>
      </c>
      <c r="R355" s="75">
        <v>13296267.100000003</v>
      </c>
      <c r="T355" s="85" t="s">
        <v>91</v>
      </c>
      <c r="U355" s="84">
        <v>2694</v>
      </c>
      <c r="V355" s="84">
        <v>485250</v>
      </c>
      <c r="W355" s="10">
        <v>2228</v>
      </c>
      <c r="X355" s="84">
        <v>389132</v>
      </c>
    </row>
    <row r="356" spans="16:24" x14ac:dyDescent="0.25">
      <c r="P356" s="34" t="s">
        <v>76</v>
      </c>
      <c r="Q356" s="76">
        <v>17068123.170000002</v>
      </c>
      <c r="R356" s="76">
        <v>11220434.630000003</v>
      </c>
      <c r="T356" s="85" t="s">
        <v>106</v>
      </c>
      <c r="U356" s="84">
        <v>354</v>
      </c>
      <c r="V356" s="84">
        <v>79421</v>
      </c>
      <c r="W356" s="10">
        <v>354</v>
      </c>
      <c r="X356" s="84">
        <v>77093</v>
      </c>
    </row>
    <row r="357" spans="16:24" x14ac:dyDescent="0.25">
      <c r="P357" s="32" t="s">
        <v>77</v>
      </c>
      <c r="Q357" s="26">
        <v>3969074.56</v>
      </c>
      <c r="R357" s="26">
        <v>1134986.8</v>
      </c>
      <c r="T357" s="85" t="s">
        <v>168</v>
      </c>
      <c r="U357" s="84">
        <v>522</v>
      </c>
      <c r="V357" s="84">
        <v>135852</v>
      </c>
      <c r="W357" s="10">
        <v>522</v>
      </c>
      <c r="X357" s="84">
        <v>135852</v>
      </c>
    </row>
    <row r="358" spans="16:24" x14ac:dyDescent="0.25">
      <c r="P358" s="32" t="s">
        <v>78</v>
      </c>
      <c r="Q358" s="26">
        <v>12481544.16</v>
      </c>
      <c r="R358" s="26">
        <v>9467943.3800000008</v>
      </c>
      <c r="T358" s="33" t="s">
        <v>83</v>
      </c>
      <c r="U358" s="37">
        <v>17533</v>
      </c>
      <c r="V358" s="37">
        <v>575906</v>
      </c>
      <c r="W358" s="38">
        <v>1993</v>
      </c>
      <c r="X358" s="37">
        <v>279778</v>
      </c>
    </row>
    <row r="359" spans="16:24" x14ac:dyDescent="0.25">
      <c r="P359" s="32" t="s">
        <v>82</v>
      </c>
      <c r="Q359" s="26">
        <v>146582.48000000001</v>
      </c>
      <c r="R359" s="26">
        <v>146582.48000000001</v>
      </c>
      <c r="T359" s="39" t="s">
        <v>109</v>
      </c>
      <c r="U359" s="40">
        <v>558</v>
      </c>
      <c r="V359" s="40">
        <v>218246</v>
      </c>
      <c r="W359" s="41">
        <v>226</v>
      </c>
      <c r="X359" s="40">
        <v>112173</v>
      </c>
    </row>
    <row r="360" spans="16:24" x14ac:dyDescent="0.25">
      <c r="P360" s="32" t="s">
        <v>84</v>
      </c>
      <c r="Q360" s="26">
        <v>470921.97</v>
      </c>
      <c r="R360" s="26">
        <v>470921.97</v>
      </c>
      <c r="T360" s="85" t="s">
        <v>110</v>
      </c>
      <c r="U360" s="84">
        <v>558</v>
      </c>
      <c r="V360" s="84">
        <v>218246</v>
      </c>
      <c r="W360" s="10">
        <v>226</v>
      </c>
      <c r="X360" s="84">
        <v>112173</v>
      </c>
    </row>
    <row r="361" spans="16:24" x14ac:dyDescent="0.25">
      <c r="P361" s="34" t="s">
        <v>103</v>
      </c>
      <c r="Q361" s="76">
        <v>2623233.48</v>
      </c>
      <c r="R361" s="76">
        <v>2075832.47</v>
      </c>
      <c r="T361" s="39" t="s">
        <v>111</v>
      </c>
      <c r="U361" s="40">
        <v>2108</v>
      </c>
      <c r="V361" s="40">
        <v>221235</v>
      </c>
      <c r="W361" s="41">
        <v>841</v>
      </c>
      <c r="X361" s="40">
        <v>155078</v>
      </c>
    </row>
    <row r="362" spans="16:24" x14ac:dyDescent="0.25">
      <c r="P362" s="32" t="s">
        <v>107</v>
      </c>
      <c r="Q362" s="26">
        <v>2623233.48</v>
      </c>
      <c r="R362" s="26">
        <v>2075832.47</v>
      </c>
      <c r="T362" s="85" t="s">
        <v>112</v>
      </c>
      <c r="U362" s="84">
        <v>2108</v>
      </c>
      <c r="V362" s="84">
        <v>221235</v>
      </c>
      <c r="W362" s="10">
        <v>841</v>
      </c>
      <c r="X362" s="84">
        <v>155078</v>
      </c>
    </row>
    <row r="363" spans="16:24" x14ac:dyDescent="0.25">
      <c r="P363" s="74" t="s">
        <v>48</v>
      </c>
      <c r="Q363" s="75">
        <v>10812544.4</v>
      </c>
      <c r="R363" s="75">
        <v>5183359.8499999996</v>
      </c>
      <c r="T363" s="39" t="s">
        <v>113</v>
      </c>
      <c r="U363" s="40">
        <v>14867</v>
      </c>
      <c r="V363" s="40">
        <v>136425</v>
      </c>
      <c r="W363" s="41">
        <v>926</v>
      </c>
      <c r="X363" s="40">
        <v>12527</v>
      </c>
    </row>
    <row r="364" spans="16:24" x14ac:dyDescent="0.25">
      <c r="P364" s="34" t="s">
        <v>76</v>
      </c>
      <c r="Q364" s="76">
        <v>10812544.4</v>
      </c>
      <c r="R364" s="76">
        <v>5183359.8499999996</v>
      </c>
      <c r="T364" s="85" t="s">
        <v>169</v>
      </c>
      <c r="U364" s="84">
        <v>5357</v>
      </c>
      <c r="V364" s="84">
        <v>114153</v>
      </c>
      <c r="W364" s="10">
        <v>537</v>
      </c>
      <c r="X364" s="84">
        <v>11332</v>
      </c>
    </row>
    <row r="365" spans="16:24" x14ac:dyDescent="0.25">
      <c r="P365" s="32" t="s">
        <v>77</v>
      </c>
      <c r="Q365" s="26">
        <v>2227481.79</v>
      </c>
      <c r="R365" s="26">
        <v>1018682.6100000001</v>
      </c>
      <c r="T365" s="85" t="s">
        <v>114</v>
      </c>
      <c r="U365" s="84">
        <v>4648</v>
      </c>
      <c r="V365" s="84">
        <v>17408</v>
      </c>
      <c r="W365" s="10">
        <v>309</v>
      </c>
      <c r="X365" s="84">
        <v>1065</v>
      </c>
    </row>
    <row r="366" spans="16:24" x14ac:dyDescent="0.25">
      <c r="P366" s="32" t="s">
        <v>78</v>
      </c>
      <c r="Q366" s="26">
        <v>3042601.75</v>
      </c>
      <c r="R366" s="26">
        <v>1845227.84</v>
      </c>
      <c r="T366" s="85" t="s">
        <v>198</v>
      </c>
      <c r="U366" s="84">
        <v>4862</v>
      </c>
      <c r="V366" s="84">
        <v>4864</v>
      </c>
      <c r="W366" s="10">
        <v>80</v>
      </c>
      <c r="X366" s="84">
        <v>130</v>
      </c>
    </row>
    <row r="367" spans="16:24" x14ac:dyDescent="0.25">
      <c r="P367" s="32" t="s">
        <v>82</v>
      </c>
      <c r="Q367" s="26">
        <v>5542460.8600000003</v>
      </c>
      <c r="R367" s="26">
        <v>2319449.4</v>
      </c>
      <c r="T367" s="33" t="s">
        <v>86</v>
      </c>
      <c r="U367" s="37">
        <v>169175</v>
      </c>
      <c r="V367" s="37">
        <v>461388</v>
      </c>
      <c r="W367" s="38">
        <v>52870</v>
      </c>
      <c r="X367" s="37">
        <v>100197</v>
      </c>
    </row>
    <row r="368" spans="16:24" x14ac:dyDescent="0.25">
      <c r="P368" s="74" t="s">
        <v>49</v>
      </c>
      <c r="Q368" s="75">
        <v>13205359.180000002</v>
      </c>
      <c r="R368" s="75">
        <v>3575229.48</v>
      </c>
      <c r="T368" s="39" t="s">
        <v>171</v>
      </c>
      <c r="U368" s="40">
        <v>51317</v>
      </c>
      <c r="V368" s="40">
        <v>111616</v>
      </c>
      <c r="W368" s="41">
        <v>30074</v>
      </c>
      <c r="X368" s="40">
        <v>57502</v>
      </c>
    </row>
    <row r="369" spans="16:24" x14ac:dyDescent="0.25">
      <c r="P369" s="34" t="s">
        <v>76</v>
      </c>
      <c r="Q369" s="76">
        <v>10151330.140000001</v>
      </c>
      <c r="R369" s="76">
        <v>3479916.93</v>
      </c>
      <c r="T369" s="85" t="s">
        <v>204</v>
      </c>
      <c r="U369" s="84">
        <v>0</v>
      </c>
      <c r="V369" s="84">
        <v>57318</v>
      </c>
      <c r="W369" s="10">
        <v>0</v>
      </c>
      <c r="X369" s="84">
        <v>27593</v>
      </c>
    </row>
    <row r="370" spans="16:24" x14ac:dyDescent="0.25">
      <c r="P370" s="32" t="s">
        <v>77</v>
      </c>
      <c r="Q370" s="26">
        <v>889923.13</v>
      </c>
      <c r="R370" s="26">
        <v>0</v>
      </c>
      <c r="T370" s="85" t="s">
        <v>205</v>
      </c>
      <c r="U370" s="84">
        <v>16073</v>
      </c>
      <c r="V370" s="84">
        <v>18399</v>
      </c>
      <c r="W370" s="10">
        <v>8629</v>
      </c>
      <c r="X370" s="84">
        <v>8464</v>
      </c>
    </row>
    <row r="371" spans="16:24" x14ac:dyDescent="0.25">
      <c r="P371" s="32" t="s">
        <v>78</v>
      </c>
      <c r="Q371" s="26">
        <v>3688689.68</v>
      </c>
      <c r="R371" s="26">
        <v>81731.77</v>
      </c>
      <c r="T371" s="85" t="s">
        <v>206</v>
      </c>
      <c r="U371" s="84">
        <v>3782</v>
      </c>
      <c r="V371" s="84">
        <v>3766</v>
      </c>
      <c r="W371" s="10">
        <v>0</v>
      </c>
      <c r="X371" s="84">
        <v>0</v>
      </c>
    </row>
    <row r="372" spans="16:24" x14ac:dyDescent="0.25">
      <c r="P372" s="32" t="s">
        <v>80</v>
      </c>
      <c r="Q372" s="26">
        <v>1993639.67</v>
      </c>
      <c r="R372" s="26">
        <v>63889.33</v>
      </c>
      <c r="T372" s="85" t="s">
        <v>207</v>
      </c>
      <c r="U372" s="84">
        <v>5251</v>
      </c>
      <c r="V372" s="84">
        <v>5251</v>
      </c>
      <c r="W372" s="10">
        <v>3224</v>
      </c>
      <c r="X372" s="84">
        <v>3224</v>
      </c>
    </row>
    <row r="373" spans="16:24" x14ac:dyDescent="0.25">
      <c r="P373" s="32" t="s">
        <v>82</v>
      </c>
      <c r="Q373" s="26">
        <v>3303732.45</v>
      </c>
      <c r="R373" s="26">
        <v>3303732.45</v>
      </c>
      <c r="T373" s="85" t="s">
        <v>208</v>
      </c>
      <c r="U373" s="84">
        <v>26211</v>
      </c>
      <c r="V373" s="84">
        <v>26882</v>
      </c>
      <c r="W373" s="10">
        <v>18221</v>
      </c>
      <c r="X373" s="84">
        <v>18221</v>
      </c>
    </row>
    <row r="374" spans="16:24" x14ac:dyDescent="0.25">
      <c r="P374" s="32" t="s">
        <v>83</v>
      </c>
      <c r="Q374" s="26">
        <v>195256.5</v>
      </c>
      <c r="R374" s="26">
        <v>30563.38</v>
      </c>
      <c r="T374" s="39" t="s">
        <v>176</v>
      </c>
      <c r="U374" s="40">
        <v>117858</v>
      </c>
      <c r="V374" s="40">
        <v>349772</v>
      </c>
      <c r="W374" s="41">
        <v>22796</v>
      </c>
      <c r="X374" s="40">
        <v>42695</v>
      </c>
    </row>
    <row r="375" spans="16:24" x14ac:dyDescent="0.25">
      <c r="P375" s="32" t="s">
        <v>86</v>
      </c>
      <c r="Q375" s="26">
        <v>80088.710000000006</v>
      </c>
      <c r="R375" s="26">
        <v>0</v>
      </c>
      <c r="T375" s="85" t="s">
        <v>177</v>
      </c>
      <c r="U375" s="84">
        <v>0</v>
      </c>
      <c r="V375" s="84">
        <v>231530</v>
      </c>
      <c r="W375" s="10">
        <v>0</v>
      </c>
      <c r="X375" s="84">
        <v>19999</v>
      </c>
    </row>
    <row r="376" spans="16:24" x14ac:dyDescent="0.25">
      <c r="P376" s="34" t="s">
        <v>87</v>
      </c>
      <c r="Q376" s="76">
        <v>26890.55</v>
      </c>
      <c r="R376" s="76">
        <v>0</v>
      </c>
      <c r="T376" s="85" t="s">
        <v>178</v>
      </c>
      <c r="U376" s="84">
        <v>39273</v>
      </c>
      <c r="V376" s="84">
        <v>39757</v>
      </c>
      <c r="W376" s="10">
        <v>9119</v>
      </c>
      <c r="X376" s="84">
        <v>9119</v>
      </c>
    </row>
    <row r="377" spans="16:24" x14ac:dyDescent="0.25">
      <c r="P377" s="32" t="s">
        <v>88</v>
      </c>
      <c r="Q377" s="26">
        <v>26890.55</v>
      </c>
      <c r="R377" s="26">
        <v>0</v>
      </c>
      <c r="T377" s="85" t="s">
        <v>179</v>
      </c>
      <c r="U377" s="84">
        <v>67504</v>
      </c>
      <c r="V377" s="84">
        <v>67404</v>
      </c>
      <c r="W377" s="10">
        <v>13677</v>
      </c>
      <c r="X377" s="84">
        <v>13577</v>
      </c>
    </row>
    <row r="378" spans="16:24" x14ac:dyDescent="0.25">
      <c r="P378" s="34" t="s">
        <v>90</v>
      </c>
      <c r="Q378" s="76">
        <v>1522371.6199999999</v>
      </c>
      <c r="R378" s="76">
        <v>95312.549999999988</v>
      </c>
      <c r="T378" s="85" t="s">
        <v>209</v>
      </c>
      <c r="U378" s="84">
        <v>1931</v>
      </c>
      <c r="V378" s="84">
        <v>1931</v>
      </c>
      <c r="W378" s="10">
        <v>0</v>
      </c>
      <c r="X378" s="84">
        <v>0</v>
      </c>
    </row>
    <row r="379" spans="16:24" x14ac:dyDescent="0.25">
      <c r="P379" s="32" t="s">
        <v>92</v>
      </c>
      <c r="Q379" s="26">
        <v>147737.63</v>
      </c>
      <c r="R379" s="26">
        <v>0</v>
      </c>
      <c r="T379" s="85" t="s">
        <v>210</v>
      </c>
      <c r="U379" s="84">
        <v>9150</v>
      </c>
      <c r="V379" s="84">
        <v>9150</v>
      </c>
      <c r="W379" s="10">
        <v>0</v>
      </c>
      <c r="X379" s="84">
        <v>0</v>
      </c>
    </row>
    <row r="380" spans="16:24" x14ac:dyDescent="0.25">
      <c r="P380" s="32" t="s">
        <v>93</v>
      </c>
      <c r="Q380" s="26">
        <v>191664</v>
      </c>
      <c r="R380" s="26">
        <v>0</v>
      </c>
      <c r="T380" s="34" t="s">
        <v>87</v>
      </c>
      <c r="U380" s="35">
        <v>8701</v>
      </c>
      <c r="V380" s="35">
        <v>479281</v>
      </c>
      <c r="W380" s="36">
        <v>712</v>
      </c>
      <c r="X380" s="35">
        <v>3511</v>
      </c>
    </row>
    <row r="381" spans="16:24" x14ac:dyDescent="0.25">
      <c r="P381" s="32" t="s">
        <v>94</v>
      </c>
      <c r="Q381" s="26">
        <v>817533.71</v>
      </c>
      <c r="R381" s="26">
        <v>84235.23</v>
      </c>
      <c r="T381" s="33" t="s">
        <v>88</v>
      </c>
      <c r="U381" s="37">
        <v>8701</v>
      </c>
      <c r="V381" s="37">
        <v>479281</v>
      </c>
      <c r="W381" s="38">
        <v>712</v>
      </c>
      <c r="X381" s="37">
        <v>3511</v>
      </c>
    </row>
    <row r="382" spans="16:24" x14ac:dyDescent="0.25">
      <c r="P382" s="32" t="s">
        <v>95</v>
      </c>
      <c r="Q382" s="26">
        <v>45060.51</v>
      </c>
      <c r="R382" s="26">
        <v>0</v>
      </c>
      <c r="T382" s="39" t="s">
        <v>79</v>
      </c>
      <c r="U382" s="40">
        <v>8701</v>
      </c>
      <c r="V382" s="40">
        <v>479281</v>
      </c>
      <c r="W382" s="41">
        <v>712</v>
      </c>
      <c r="X382" s="40">
        <v>3511</v>
      </c>
    </row>
    <row r="383" spans="16:24" x14ac:dyDescent="0.25">
      <c r="P383" s="32" t="s">
        <v>96</v>
      </c>
      <c r="Q383" s="26">
        <v>193853.11</v>
      </c>
      <c r="R383" s="26">
        <v>11077.32</v>
      </c>
      <c r="T383" s="85" t="s">
        <v>180</v>
      </c>
      <c r="U383" s="84">
        <v>1427</v>
      </c>
      <c r="V383" s="84">
        <v>9788</v>
      </c>
      <c r="W383" s="10">
        <v>0</v>
      </c>
      <c r="X383" s="84">
        <v>0</v>
      </c>
    </row>
    <row r="384" spans="16:24" x14ac:dyDescent="0.25">
      <c r="P384" s="32" t="s">
        <v>98</v>
      </c>
      <c r="Q384" s="26">
        <v>126522.66</v>
      </c>
      <c r="R384" s="26">
        <v>0</v>
      </c>
      <c r="T384" s="85" t="s">
        <v>199</v>
      </c>
      <c r="U384" s="84">
        <v>0</v>
      </c>
      <c r="V384" s="84">
        <v>388789</v>
      </c>
      <c r="W384" s="10">
        <v>0</v>
      </c>
      <c r="X384" s="84">
        <v>0</v>
      </c>
    </row>
    <row r="385" spans="16:24" x14ac:dyDescent="0.25">
      <c r="P385" s="34" t="s">
        <v>99</v>
      </c>
      <c r="Q385" s="76">
        <v>1273359.52</v>
      </c>
      <c r="R385" s="76">
        <v>0</v>
      </c>
      <c r="T385" s="85" t="s">
        <v>116</v>
      </c>
      <c r="U385" s="84">
        <v>7274</v>
      </c>
      <c r="V385" s="84">
        <v>12154</v>
      </c>
      <c r="W385" s="10">
        <v>712</v>
      </c>
      <c r="X385" s="84">
        <v>1743</v>
      </c>
    </row>
    <row r="386" spans="16:24" x14ac:dyDescent="0.25">
      <c r="P386" s="32" t="s">
        <v>100</v>
      </c>
      <c r="Q386" s="26">
        <v>308562.59999999998</v>
      </c>
      <c r="R386" s="26">
        <v>0</v>
      </c>
      <c r="T386" s="85" t="s">
        <v>117</v>
      </c>
      <c r="U386" s="84">
        <v>0</v>
      </c>
      <c r="V386" s="84">
        <v>7148</v>
      </c>
      <c r="W386" s="10">
        <v>0</v>
      </c>
      <c r="X386" s="84">
        <v>0</v>
      </c>
    </row>
    <row r="387" spans="16:24" x14ac:dyDescent="0.25">
      <c r="P387" s="32" t="s">
        <v>101</v>
      </c>
      <c r="Q387" s="26">
        <v>82954.64</v>
      </c>
      <c r="R387" s="26">
        <v>0</v>
      </c>
      <c r="T387" s="85" t="s">
        <v>118</v>
      </c>
      <c r="U387" s="84">
        <v>0</v>
      </c>
      <c r="V387" s="84">
        <v>45453</v>
      </c>
      <c r="W387" s="10">
        <v>0</v>
      </c>
      <c r="X387" s="84">
        <v>1768</v>
      </c>
    </row>
    <row r="388" spans="16:24" x14ac:dyDescent="0.25">
      <c r="P388" s="32" t="s">
        <v>102</v>
      </c>
      <c r="Q388" s="26">
        <v>881842.28</v>
      </c>
      <c r="R388" s="26">
        <v>0</v>
      </c>
      <c r="T388" s="85" t="s">
        <v>119</v>
      </c>
      <c r="U388" s="84">
        <v>0</v>
      </c>
      <c r="V388" s="84">
        <v>13402</v>
      </c>
      <c r="W388" s="10">
        <v>0</v>
      </c>
      <c r="X388" s="84">
        <v>0</v>
      </c>
    </row>
    <row r="389" spans="16:24" x14ac:dyDescent="0.25">
      <c r="P389" s="34" t="s">
        <v>103</v>
      </c>
      <c r="Q389" s="76">
        <v>231407.35</v>
      </c>
      <c r="R389" s="76">
        <v>0</v>
      </c>
      <c r="T389" s="85" t="s">
        <v>211</v>
      </c>
      <c r="U389" s="84">
        <v>0</v>
      </c>
      <c r="V389" s="84">
        <v>2547</v>
      </c>
      <c r="W389" s="10">
        <v>0</v>
      </c>
      <c r="X389" s="84">
        <v>0</v>
      </c>
    </row>
    <row r="390" spans="16:24" x14ac:dyDescent="0.25">
      <c r="P390" s="32" t="s">
        <v>104</v>
      </c>
      <c r="Q390" s="26">
        <v>74992.399999999994</v>
      </c>
      <c r="R390" s="26">
        <v>0</v>
      </c>
      <c r="T390" s="34" t="s">
        <v>90</v>
      </c>
      <c r="U390" s="35">
        <v>66641</v>
      </c>
      <c r="V390" s="35">
        <v>3932671</v>
      </c>
      <c r="W390" s="36">
        <v>7399</v>
      </c>
      <c r="X390" s="35">
        <v>320171</v>
      </c>
    </row>
    <row r="391" spans="16:24" x14ac:dyDescent="0.25">
      <c r="P391" s="32" t="s">
        <v>105</v>
      </c>
      <c r="Q391" s="26">
        <v>84601.3</v>
      </c>
      <c r="R391" s="26">
        <v>0</v>
      </c>
      <c r="T391" s="33" t="s">
        <v>92</v>
      </c>
      <c r="U391" s="37">
        <v>32950</v>
      </c>
      <c r="V391" s="37">
        <v>817071</v>
      </c>
      <c r="W391" s="38">
        <v>1567</v>
      </c>
      <c r="X391" s="37">
        <v>99768</v>
      </c>
    </row>
    <row r="392" spans="16:24" x14ac:dyDescent="0.25">
      <c r="P392" s="32" t="s">
        <v>107</v>
      </c>
      <c r="Q392" s="26">
        <v>71813.649999999994</v>
      </c>
      <c r="R392" s="26">
        <v>0</v>
      </c>
      <c r="T392" s="39" t="s">
        <v>121</v>
      </c>
      <c r="U392" s="40">
        <v>17419</v>
      </c>
      <c r="V392" s="40">
        <v>207899</v>
      </c>
      <c r="W392" s="41">
        <v>0</v>
      </c>
      <c r="X392" s="40">
        <v>38792</v>
      </c>
    </row>
    <row r="393" spans="16:24" x14ac:dyDescent="0.25">
      <c r="P393" s="74" t="s">
        <v>50</v>
      </c>
      <c r="Q393" s="75">
        <v>181534725.70000002</v>
      </c>
      <c r="R393" s="75">
        <v>66945510.009999983</v>
      </c>
      <c r="T393" s="85" t="s">
        <v>122</v>
      </c>
      <c r="U393" s="84">
        <v>0</v>
      </c>
      <c r="V393" s="84">
        <v>156278</v>
      </c>
      <c r="W393" s="10">
        <v>0</v>
      </c>
      <c r="X393" s="84">
        <v>38792</v>
      </c>
    </row>
    <row r="394" spans="16:24" x14ac:dyDescent="0.25">
      <c r="P394" s="34" t="s">
        <v>76</v>
      </c>
      <c r="Q394" s="76">
        <v>87336668.520000011</v>
      </c>
      <c r="R394" s="76">
        <v>50247993.699999996</v>
      </c>
      <c r="T394" s="85" t="s">
        <v>212</v>
      </c>
      <c r="U394" s="84">
        <v>0</v>
      </c>
      <c r="V394" s="84">
        <v>1345</v>
      </c>
      <c r="W394" s="10">
        <v>0</v>
      </c>
      <c r="X394" s="84">
        <v>0</v>
      </c>
    </row>
    <row r="395" spans="16:24" x14ac:dyDescent="0.25">
      <c r="P395" s="32" t="s">
        <v>77</v>
      </c>
      <c r="Q395" s="26">
        <v>54602712.640000001</v>
      </c>
      <c r="R395" s="26">
        <v>30131500.419999998</v>
      </c>
      <c r="T395" s="85" t="s">
        <v>200</v>
      </c>
      <c r="U395" s="84">
        <v>17408</v>
      </c>
      <c r="V395" s="84">
        <v>50265</v>
      </c>
      <c r="W395" s="10">
        <v>0</v>
      </c>
      <c r="X395" s="84">
        <v>0</v>
      </c>
    </row>
    <row r="396" spans="16:24" x14ac:dyDescent="0.25">
      <c r="P396" s="32" t="s">
        <v>78</v>
      </c>
      <c r="Q396" s="26">
        <v>5149268.34</v>
      </c>
      <c r="R396" s="26">
        <v>792326.73</v>
      </c>
      <c r="T396" s="85" t="s">
        <v>213</v>
      </c>
      <c r="U396" s="84">
        <v>11</v>
      </c>
      <c r="V396" s="84">
        <v>11</v>
      </c>
      <c r="W396" s="10">
        <v>0</v>
      </c>
      <c r="X396" s="84">
        <v>0</v>
      </c>
    </row>
    <row r="397" spans="16:24" x14ac:dyDescent="0.25">
      <c r="P397" s="32" t="s">
        <v>82</v>
      </c>
      <c r="Q397" s="26">
        <v>19095824.620000001</v>
      </c>
      <c r="R397" s="26">
        <v>19095824.620000001</v>
      </c>
      <c r="T397" s="39" t="s">
        <v>124</v>
      </c>
      <c r="U397" s="40">
        <v>4021</v>
      </c>
      <c r="V397" s="40">
        <v>399038</v>
      </c>
      <c r="W397" s="41">
        <v>1174</v>
      </c>
      <c r="X397" s="40">
        <v>32855</v>
      </c>
    </row>
    <row r="398" spans="16:24" x14ac:dyDescent="0.25">
      <c r="P398" s="32" t="s">
        <v>83</v>
      </c>
      <c r="Q398" s="26">
        <v>8260520.9900000002</v>
      </c>
      <c r="R398" s="26">
        <v>0</v>
      </c>
      <c r="T398" s="85" t="s">
        <v>125</v>
      </c>
      <c r="U398" s="84">
        <v>0</v>
      </c>
      <c r="V398" s="84">
        <v>296949</v>
      </c>
      <c r="W398" s="10">
        <v>0</v>
      </c>
      <c r="X398" s="84">
        <v>1572</v>
      </c>
    </row>
    <row r="399" spans="16:24" x14ac:dyDescent="0.25">
      <c r="P399" s="32" t="s">
        <v>84</v>
      </c>
      <c r="Q399" s="26">
        <v>228341.93</v>
      </c>
      <c r="R399" s="26">
        <v>228341.93</v>
      </c>
      <c r="T399" s="85" t="s">
        <v>126</v>
      </c>
      <c r="U399" s="84">
        <v>1314</v>
      </c>
      <c r="V399" s="84">
        <v>47418</v>
      </c>
      <c r="W399" s="10">
        <v>716</v>
      </c>
      <c r="X399" s="84">
        <v>25511</v>
      </c>
    </row>
    <row r="400" spans="16:24" x14ac:dyDescent="0.25">
      <c r="P400" s="34" t="s">
        <v>87</v>
      </c>
      <c r="Q400" s="76">
        <v>2804083.7800000003</v>
      </c>
      <c r="R400" s="76">
        <v>1181647.0899999999</v>
      </c>
      <c r="T400" s="85" t="s">
        <v>214</v>
      </c>
      <c r="U400" s="84">
        <v>0</v>
      </c>
      <c r="V400" s="84">
        <v>1194</v>
      </c>
      <c r="W400" s="10">
        <v>0</v>
      </c>
      <c r="X400" s="84">
        <v>0</v>
      </c>
    </row>
    <row r="401" spans="16:24" x14ac:dyDescent="0.25">
      <c r="P401" s="32" t="s">
        <v>88</v>
      </c>
      <c r="Q401" s="26">
        <v>2804083.7800000003</v>
      </c>
      <c r="R401" s="26">
        <v>1181647.0899999999</v>
      </c>
      <c r="T401" s="85" t="s">
        <v>215</v>
      </c>
      <c r="U401" s="84">
        <v>0</v>
      </c>
      <c r="V401" s="84">
        <v>40873</v>
      </c>
      <c r="W401" s="10">
        <v>0</v>
      </c>
      <c r="X401" s="84">
        <v>0</v>
      </c>
    </row>
    <row r="402" spans="16:24" x14ac:dyDescent="0.25">
      <c r="P402" s="34" t="s">
        <v>90</v>
      </c>
      <c r="Q402" s="76">
        <v>68899199.299999997</v>
      </c>
      <c r="R402" s="76">
        <v>7105553.8500000006</v>
      </c>
      <c r="T402" s="85" t="s">
        <v>127</v>
      </c>
      <c r="U402" s="84">
        <v>2629</v>
      </c>
      <c r="V402" s="84">
        <v>12526</v>
      </c>
      <c r="W402" s="10">
        <v>458</v>
      </c>
      <c r="X402" s="84">
        <v>5772</v>
      </c>
    </row>
    <row r="403" spans="16:24" x14ac:dyDescent="0.25">
      <c r="P403" s="32" t="s">
        <v>92</v>
      </c>
      <c r="Q403" s="26">
        <v>29061093.09</v>
      </c>
      <c r="R403" s="26">
        <v>6171019.1200000001</v>
      </c>
      <c r="T403" s="85" t="s">
        <v>216</v>
      </c>
      <c r="U403" s="84">
        <v>78</v>
      </c>
      <c r="V403" s="84">
        <v>78</v>
      </c>
      <c r="W403" s="10">
        <v>0</v>
      </c>
      <c r="X403" s="84">
        <v>0</v>
      </c>
    </row>
    <row r="404" spans="16:24" x14ac:dyDescent="0.25">
      <c r="P404" s="32" t="s">
        <v>93</v>
      </c>
      <c r="Q404" s="26">
        <v>147603.62</v>
      </c>
      <c r="R404" s="26">
        <v>0</v>
      </c>
      <c r="T404" s="39" t="s">
        <v>128</v>
      </c>
      <c r="U404" s="40">
        <v>11510</v>
      </c>
      <c r="V404" s="40">
        <v>210134</v>
      </c>
      <c r="W404" s="41">
        <v>393</v>
      </c>
      <c r="X404" s="40">
        <v>28121</v>
      </c>
    </row>
    <row r="405" spans="16:24" x14ac:dyDescent="0.25">
      <c r="P405" s="32" t="s">
        <v>94</v>
      </c>
      <c r="Q405" s="26">
        <v>26224404.099999998</v>
      </c>
      <c r="R405" s="26">
        <v>0</v>
      </c>
      <c r="T405" s="85" t="s">
        <v>129</v>
      </c>
      <c r="U405" s="84">
        <v>0</v>
      </c>
      <c r="V405" s="84">
        <v>145120</v>
      </c>
      <c r="W405" s="10">
        <v>0</v>
      </c>
      <c r="X405" s="84">
        <v>7478</v>
      </c>
    </row>
    <row r="406" spans="16:24" x14ac:dyDescent="0.25">
      <c r="P406" s="32" t="s">
        <v>95</v>
      </c>
      <c r="Q406" s="26">
        <v>8936046.379999999</v>
      </c>
      <c r="R406" s="26">
        <v>620888.9</v>
      </c>
      <c r="T406" s="85" t="s">
        <v>130</v>
      </c>
      <c r="U406" s="84">
        <v>365</v>
      </c>
      <c r="V406" s="84">
        <v>24832</v>
      </c>
      <c r="W406" s="10">
        <v>265</v>
      </c>
      <c r="X406" s="84">
        <v>19766</v>
      </c>
    </row>
    <row r="407" spans="16:24" x14ac:dyDescent="0.25">
      <c r="P407" s="32" t="s">
        <v>96</v>
      </c>
      <c r="Q407" s="26">
        <v>601321.97</v>
      </c>
      <c r="R407" s="26">
        <v>313645.82999999996</v>
      </c>
      <c r="T407" s="85" t="s">
        <v>131</v>
      </c>
      <c r="U407" s="84">
        <v>0</v>
      </c>
      <c r="V407" s="84">
        <v>3157</v>
      </c>
      <c r="W407" s="10">
        <v>0</v>
      </c>
      <c r="X407" s="84">
        <v>0</v>
      </c>
    </row>
    <row r="408" spans="16:24" x14ac:dyDescent="0.25">
      <c r="P408" s="32" t="s">
        <v>98</v>
      </c>
      <c r="Q408" s="26">
        <v>3928730.14</v>
      </c>
      <c r="R408" s="26">
        <v>0</v>
      </c>
      <c r="T408" s="85" t="s">
        <v>132</v>
      </c>
      <c r="U408" s="84">
        <v>10933</v>
      </c>
      <c r="V408" s="84">
        <v>36802</v>
      </c>
      <c r="W408" s="10">
        <v>128</v>
      </c>
      <c r="X408" s="84">
        <v>877</v>
      </c>
    </row>
    <row r="409" spans="16:24" x14ac:dyDescent="0.25">
      <c r="P409" s="34" t="s">
        <v>99</v>
      </c>
      <c r="Q409" s="76">
        <v>10747975.050000001</v>
      </c>
      <c r="R409" s="76">
        <v>7852765.8300000001</v>
      </c>
      <c r="T409" s="85" t="s">
        <v>217</v>
      </c>
      <c r="U409" s="84">
        <v>212</v>
      </c>
      <c r="V409" s="84">
        <v>223</v>
      </c>
      <c r="W409" s="10">
        <v>0</v>
      </c>
      <c r="X409" s="84">
        <v>0</v>
      </c>
    </row>
    <row r="410" spans="16:24" x14ac:dyDescent="0.25">
      <c r="P410" s="32" t="s">
        <v>100</v>
      </c>
      <c r="Q410" s="26">
        <v>10747975.050000001</v>
      </c>
      <c r="R410" s="26">
        <v>7852765.8300000001</v>
      </c>
      <c r="T410" s="33" t="s">
        <v>93</v>
      </c>
      <c r="U410" s="37">
        <v>8474</v>
      </c>
      <c r="V410" s="37">
        <v>730024</v>
      </c>
      <c r="W410" s="38">
        <v>263</v>
      </c>
      <c r="X410" s="37">
        <v>70381</v>
      </c>
    </row>
    <row r="411" spans="16:24" x14ac:dyDescent="0.25">
      <c r="P411" s="34" t="s">
        <v>103</v>
      </c>
      <c r="Q411" s="76">
        <v>11746799.049999999</v>
      </c>
      <c r="R411" s="76">
        <v>557549.54</v>
      </c>
      <c r="T411" s="39" t="s">
        <v>79</v>
      </c>
      <c r="U411" s="40">
        <v>8474</v>
      </c>
      <c r="V411" s="40">
        <v>730024</v>
      </c>
      <c r="W411" s="41">
        <v>263</v>
      </c>
      <c r="X411" s="40">
        <v>70381</v>
      </c>
    </row>
    <row r="412" spans="16:24" x14ac:dyDescent="0.25">
      <c r="P412" s="32" t="s">
        <v>104</v>
      </c>
      <c r="Q412" s="26">
        <v>249123.97</v>
      </c>
      <c r="R412" s="26">
        <v>0</v>
      </c>
      <c r="T412" s="85" t="s">
        <v>133</v>
      </c>
      <c r="U412" s="84">
        <v>276</v>
      </c>
      <c r="V412" s="84">
        <v>18386</v>
      </c>
      <c r="W412" s="10">
        <v>223</v>
      </c>
      <c r="X412" s="84">
        <v>16436</v>
      </c>
    </row>
    <row r="413" spans="16:24" x14ac:dyDescent="0.25">
      <c r="P413" s="32" t="s">
        <v>105</v>
      </c>
      <c r="Q413" s="26">
        <v>1542084.46</v>
      </c>
      <c r="R413" s="26">
        <v>557549.54</v>
      </c>
      <c r="T413" s="85" t="s">
        <v>134</v>
      </c>
      <c r="U413" s="84">
        <v>0</v>
      </c>
      <c r="V413" s="84">
        <v>678116</v>
      </c>
      <c r="W413" s="10">
        <v>0</v>
      </c>
      <c r="X413" s="84">
        <v>51876</v>
      </c>
    </row>
    <row r="414" spans="16:24" x14ac:dyDescent="0.25">
      <c r="P414" s="32" t="s">
        <v>107</v>
      </c>
      <c r="Q414" s="26">
        <v>9955590.6199999992</v>
      </c>
      <c r="R414" s="26">
        <v>0</v>
      </c>
      <c r="T414" s="85" t="s">
        <v>135</v>
      </c>
      <c r="U414" s="84">
        <v>8198</v>
      </c>
      <c r="V414" s="84">
        <v>21271</v>
      </c>
      <c r="W414" s="10">
        <v>40</v>
      </c>
      <c r="X414" s="84">
        <v>300</v>
      </c>
    </row>
    <row r="415" spans="16:24" x14ac:dyDescent="0.25">
      <c r="P415" s="74" t="s">
        <v>51</v>
      </c>
      <c r="Q415" s="75">
        <v>316573065.44999999</v>
      </c>
      <c r="R415" s="75">
        <v>46251448.490000002</v>
      </c>
      <c r="T415" s="85" t="s">
        <v>136</v>
      </c>
      <c r="U415" s="84">
        <v>0</v>
      </c>
      <c r="V415" s="84">
        <v>12251</v>
      </c>
      <c r="W415" s="10">
        <v>0</v>
      </c>
      <c r="X415" s="84">
        <v>1769</v>
      </c>
    </row>
    <row r="416" spans="16:24" x14ac:dyDescent="0.25">
      <c r="P416" s="34" t="s">
        <v>76</v>
      </c>
      <c r="Q416" s="76">
        <v>204888135.85999998</v>
      </c>
      <c r="R416" s="76">
        <v>31545587.540000003</v>
      </c>
      <c r="T416" s="33" t="s">
        <v>94</v>
      </c>
      <c r="U416" s="37">
        <v>3232</v>
      </c>
      <c r="V416" s="37">
        <v>1779896</v>
      </c>
      <c r="W416" s="38">
        <v>806</v>
      </c>
      <c r="X416" s="37">
        <v>49597</v>
      </c>
    </row>
    <row r="417" spans="16:24" x14ac:dyDescent="0.25">
      <c r="P417" s="32" t="s">
        <v>77</v>
      </c>
      <c r="Q417" s="26">
        <v>89422263.239999995</v>
      </c>
      <c r="R417" s="26">
        <v>10724248.9</v>
      </c>
      <c r="T417" s="39" t="s">
        <v>79</v>
      </c>
      <c r="U417" s="40">
        <v>3232</v>
      </c>
      <c r="V417" s="40">
        <v>1779896</v>
      </c>
      <c r="W417" s="41">
        <v>806</v>
      </c>
      <c r="X417" s="40">
        <v>49597</v>
      </c>
    </row>
    <row r="418" spans="16:24" x14ac:dyDescent="0.25">
      <c r="P418" s="32" t="s">
        <v>78</v>
      </c>
      <c r="Q418" s="26">
        <v>79297298.299999997</v>
      </c>
      <c r="R418" s="26">
        <v>14664143.4</v>
      </c>
      <c r="T418" s="85" t="s">
        <v>137</v>
      </c>
      <c r="U418" s="84">
        <v>0</v>
      </c>
      <c r="V418" s="84">
        <v>1701111</v>
      </c>
      <c r="W418" s="10">
        <v>0</v>
      </c>
      <c r="X418" s="84">
        <v>13245</v>
      </c>
    </row>
    <row r="419" spans="16:24" x14ac:dyDescent="0.25">
      <c r="P419" s="32" t="s">
        <v>82</v>
      </c>
      <c r="Q419" s="26">
        <v>4340725.7599999998</v>
      </c>
      <c r="R419" s="26">
        <v>4288702.3600000003</v>
      </c>
      <c r="T419" s="85" t="s">
        <v>138</v>
      </c>
      <c r="U419" s="84">
        <v>811</v>
      </c>
      <c r="V419" s="84">
        <v>40620</v>
      </c>
      <c r="W419" s="10">
        <v>644</v>
      </c>
      <c r="X419" s="84">
        <v>35824</v>
      </c>
    </row>
    <row r="420" spans="16:24" x14ac:dyDescent="0.25">
      <c r="P420" s="32" t="s">
        <v>83</v>
      </c>
      <c r="Q420" s="26">
        <v>26966951.719999999</v>
      </c>
      <c r="R420" s="26">
        <v>1477422.73</v>
      </c>
      <c r="T420" s="85" t="s">
        <v>218</v>
      </c>
      <c r="U420" s="84">
        <v>0</v>
      </c>
      <c r="V420" s="84">
        <v>31890</v>
      </c>
      <c r="W420" s="10">
        <v>0</v>
      </c>
      <c r="X420" s="84">
        <v>0</v>
      </c>
    </row>
    <row r="421" spans="16:24" x14ac:dyDescent="0.25">
      <c r="P421" s="32" t="s">
        <v>84</v>
      </c>
      <c r="Q421" s="26">
        <v>474827.26</v>
      </c>
      <c r="R421" s="26">
        <v>55290.87</v>
      </c>
      <c r="T421" s="85" t="s">
        <v>140</v>
      </c>
      <c r="U421" s="84">
        <v>2421</v>
      </c>
      <c r="V421" s="84">
        <v>6275</v>
      </c>
      <c r="W421" s="10">
        <v>162</v>
      </c>
      <c r="X421" s="84">
        <v>528</v>
      </c>
    </row>
    <row r="422" spans="16:24" x14ac:dyDescent="0.25">
      <c r="P422" s="32" t="s">
        <v>86</v>
      </c>
      <c r="Q422" s="26">
        <v>4386069.58</v>
      </c>
      <c r="R422" s="26">
        <v>335779.28</v>
      </c>
      <c r="T422" s="33" t="s">
        <v>95</v>
      </c>
      <c r="U422" s="37">
        <v>7128</v>
      </c>
      <c r="V422" s="37">
        <v>65256</v>
      </c>
      <c r="W422" s="38">
        <v>440</v>
      </c>
      <c r="X422" s="37">
        <v>10868</v>
      </c>
    </row>
    <row r="423" spans="16:24" x14ac:dyDescent="0.25">
      <c r="P423" s="34" t="s">
        <v>87</v>
      </c>
      <c r="Q423" s="76">
        <v>1613114.41</v>
      </c>
      <c r="R423" s="76">
        <v>669440.5</v>
      </c>
      <c r="T423" s="39" t="s">
        <v>79</v>
      </c>
      <c r="U423" s="40">
        <v>7128</v>
      </c>
      <c r="V423" s="40">
        <v>65256</v>
      </c>
      <c r="W423" s="41">
        <v>440</v>
      </c>
      <c r="X423" s="40">
        <v>10868</v>
      </c>
    </row>
    <row r="424" spans="16:24" x14ac:dyDescent="0.25">
      <c r="P424" s="32" t="s">
        <v>88</v>
      </c>
      <c r="Q424" s="26">
        <v>1613114.41</v>
      </c>
      <c r="R424" s="26">
        <v>669440.5</v>
      </c>
      <c r="T424" s="85" t="s">
        <v>142</v>
      </c>
      <c r="U424" s="84">
        <v>0</v>
      </c>
      <c r="V424" s="84">
        <v>36377</v>
      </c>
      <c r="W424" s="10">
        <v>0</v>
      </c>
      <c r="X424" s="84">
        <v>10284</v>
      </c>
    </row>
    <row r="425" spans="16:24" x14ac:dyDescent="0.25">
      <c r="P425" s="34" t="s">
        <v>90</v>
      </c>
      <c r="Q425" s="76">
        <v>33567128.510000005</v>
      </c>
      <c r="R425" s="76">
        <v>11225933.75</v>
      </c>
      <c r="T425" s="85" t="s">
        <v>144</v>
      </c>
      <c r="U425" s="84">
        <v>0</v>
      </c>
      <c r="V425" s="84">
        <v>8930</v>
      </c>
      <c r="W425" s="10">
        <v>0</v>
      </c>
      <c r="X425" s="84">
        <v>0</v>
      </c>
    </row>
    <row r="426" spans="16:24" x14ac:dyDescent="0.25">
      <c r="P426" s="32" t="s">
        <v>92</v>
      </c>
      <c r="Q426" s="26">
        <v>10805080.060000001</v>
      </c>
      <c r="R426" s="26">
        <v>4235675.21</v>
      </c>
      <c r="T426" s="85" t="s">
        <v>181</v>
      </c>
      <c r="U426" s="84">
        <v>0</v>
      </c>
      <c r="V426" s="84">
        <v>2337</v>
      </c>
      <c r="W426" s="10">
        <v>0</v>
      </c>
      <c r="X426" s="84">
        <v>0</v>
      </c>
    </row>
    <row r="427" spans="16:24" x14ac:dyDescent="0.25">
      <c r="P427" s="32" t="s">
        <v>93</v>
      </c>
      <c r="Q427" s="26">
        <v>2191289.2599999998</v>
      </c>
      <c r="R427" s="26">
        <v>544834.6</v>
      </c>
      <c r="T427" s="85" t="s">
        <v>145</v>
      </c>
      <c r="U427" s="84">
        <v>0</v>
      </c>
      <c r="V427" s="84">
        <v>3596</v>
      </c>
      <c r="W427" s="10">
        <v>0</v>
      </c>
      <c r="X427" s="84">
        <v>0</v>
      </c>
    </row>
    <row r="428" spans="16:24" x14ac:dyDescent="0.25">
      <c r="P428" s="32" t="s">
        <v>94</v>
      </c>
      <c r="Q428" s="26">
        <v>11477130.1</v>
      </c>
      <c r="R428" s="26">
        <v>2433907.7999999998</v>
      </c>
      <c r="T428" s="85" t="s">
        <v>146</v>
      </c>
      <c r="U428" s="84">
        <v>3839</v>
      </c>
      <c r="V428" s="84">
        <v>10831</v>
      </c>
      <c r="W428" s="10">
        <v>172</v>
      </c>
      <c r="X428" s="84">
        <v>374</v>
      </c>
    </row>
    <row r="429" spans="16:24" x14ac:dyDescent="0.25">
      <c r="P429" s="32" t="s">
        <v>95</v>
      </c>
      <c r="Q429" s="26">
        <v>2099252.4300000002</v>
      </c>
      <c r="R429" s="26">
        <v>1042843.78</v>
      </c>
      <c r="T429" s="85" t="s">
        <v>182</v>
      </c>
      <c r="U429" s="84">
        <v>3289</v>
      </c>
      <c r="V429" s="84">
        <v>3185</v>
      </c>
      <c r="W429" s="10">
        <v>268</v>
      </c>
      <c r="X429" s="84">
        <v>210</v>
      </c>
    </row>
    <row r="430" spans="16:24" x14ac:dyDescent="0.25">
      <c r="P430" s="32" t="s">
        <v>96</v>
      </c>
      <c r="Q430" s="26">
        <v>477248.12</v>
      </c>
      <c r="R430" s="26">
        <v>264064.77</v>
      </c>
      <c r="T430" s="33" t="s">
        <v>98</v>
      </c>
      <c r="U430" s="37">
        <v>14857</v>
      </c>
      <c r="V430" s="37">
        <v>540424</v>
      </c>
      <c r="W430" s="38">
        <v>4323</v>
      </c>
      <c r="X430" s="37">
        <v>89557</v>
      </c>
    </row>
    <row r="431" spans="16:24" x14ac:dyDescent="0.25">
      <c r="P431" s="32" t="s">
        <v>98</v>
      </c>
      <c r="Q431" s="26">
        <v>6517128.54</v>
      </c>
      <c r="R431" s="26">
        <v>2704607.59</v>
      </c>
      <c r="T431" s="39" t="s">
        <v>79</v>
      </c>
      <c r="U431" s="40">
        <v>14857</v>
      </c>
      <c r="V431" s="40">
        <v>540424</v>
      </c>
      <c r="W431" s="41">
        <v>4323</v>
      </c>
      <c r="X431" s="40">
        <v>89557</v>
      </c>
    </row>
    <row r="432" spans="16:24" x14ac:dyDescent="0.25">
      <c r="P432" s="34" t="s">
        <v>99</v>
      </c>
      <c r="Q432" s="76">
        <v>67749136.75</v>
      </c>
      <c r="R432" s="76">
        <v>762496.22000000009</v>
      </c>
      <c r="T432" s="85" t="s">
        <v>183</v>
      </c>
      <c r="U432" s="84">
        <v>0</v>
      </c>
      <c r="V432" s="84">
        <v>342700</v>
      </c>
      <c r="W432" s="10">
        <v>0</v>
      </c>
      <c r="X432" s="84">
        <v>20391</v>
      </c>
    </row>
    <row r="433" spans="16:24" x14ac:dyDescent="0.25">
      <c r="P433" s="32" t="s">
        <v>100</v>
      </c>
      <c r="Q433" s="26">
        <v>9465911.7899999991</v>
      </c>
      <c r="R433" s="26">
        <v>757832.54</v>
      </c>
      <c r="T433" s="85" t="s">
        <v>184</v>
      </c>
      <c r="U433" s="84">
        <v>13794</v>
      </c>
      <c r="V433" s="84">
        <v>195283</v>
      </c>
      <c r="W433" s="10">
        <v>4179</v>
      </c>
      <c r="X433" s="84">
        <v>69120</v>
      </c>
    </row>
    <row r="434" spans="16:24" x14ac:dyDescent="0.25">
      <c r="P434" s="32" t="s">
        <v>101</v>
      </c>
      <c r="Q434" s="26">
        <v>19802937.989999998</v>
      </c>
      <c r="R434" s="26">
        <v>4663.68</v>
      </c>
      <c r="T434" s="85" t="s">
        <v>185</v>
      </c>
      <c r="U434" s="84">
        <v>1063</v>
      </c>
      <c r="V434" s="84">
        <v>2441</v>
      </c>
      <c r="W434" s="10">
        <v>144</v>
      </c>
      <c r="X434" s="84">
        <v>46</v>
      </c>
    </row>
    <row r="435" spans="16:24" x14ac:dyDescent="0.25">
      <c r="P435" s="32" t="s">
        <v>102</v>
      </c>
      <c r="Q435" s="26">
        <v>38480286.969999999</v>
      </c>
      <c r="R435" s="26">
        <v>0</v>
      </c>
      <c r="T435" s="34" t="s">
        <v>99</v>
      </c>
      <c r="U435" s="35">
        <v>42039</v>
      </c>
      <c r="V435" s="35">
        <v>1065951</v>
      </c>
      <c r="W435" s="36">
        <v>19322</v>
      </c>
      <c r="X435" s="35">
        <v>739804</v>
      </c>
    </row>
    <row r="436" spans="16:24" x14ac:dyDescent="0.25">
      <c r="P436" s="34" t="s">
        <v>103</v>
      </c>
      <c r="Q436" s="76">
        <v>8755549.9199999999</v>
      </c>
      <c r="R436" s="76">
        <v>2047990.48</v>
      </c>
      <c r="T436" s="33" t="s">
        <v>100</v>
      </c>
      <c r="U436" s="37">
        <v>30881</v>
      </c>
      <c r="V436" s="37">
        <v>1048357</v>
      </c>
      <c r="W436" s="38">
        <v>15419</v>
      </c>
      <c r="X436" s="37">
        <v>734750</v>
      </c>
    </row>
    <row r="437" spans="16:24" x14ac:dyDescent="0.25">
      <c r="P437" s="32" t="s">
        <v>104</v>
      </c>
      <c r="Q437" s="26">
        <v>2913909.99</v>
      </c>
      <c r="R437" s="26">
        <v>760321.44</v>
      </c>
      <c r="T437" s="39" t="s">
        <v>153</v>
      </c>
      <c r="U437" s="40">
        <v>30881</v>
      </c>
      <c r="V437" s="40">
        <v>1048357</v>
      </c>
      <c r="W437" s="41">
        <v>15419</v>
      </c>
      <c r="X437" s="40">
        <v>734750</v>
      </c>
    </row>
    <row r="438" spans="16:24" x14ac:dyDescent="0.25">
      <c r="P438" s="32" t="s">
        <v>105</v>
      </c>
      <c r="Q438" s="26">
        <v>181425</v>
      </c>
      <c r="R438" s="26">
        <v>30095.03</v>
      </c>
      <c r="T438" s="85" t="s">
        <v>154</v>
      </c>
      <c r="U438" s="84">
        <v>11964</v>
      </c>
      <c r="V438" s="84">
        <v>572012</v>
      </c>
      <c r="W438" s="10">
        <v>9517</v>
      </c>
      <c r="X438" s="84">
        <v>514456</v>
      </c>
    </row>
    <row r="439" spans="16:24" x14ac:dyDescent="0.25">
      <c r="P439" s="32" t="s">
        <v>107</v>
      </c>
      <c r="Q439" s="26">
        <v>5660214.9299999997</v>
      </c>
      <c r="R439" s="26">
        <v>1257574.01</v>
      </c>
      <c r="T439" s="85" t="s">
        <v>155</v>
      </c>
      <c r="U439" s="84">
        <v>13949</v>
      </c>
      <c r="V439" s="84">
        <v>296378</v>
      </c>
      <c r="W439" s="10">
        <v>2244</v>
      </c>
      <c r="X439" s="84">
        <v>77322</v>
      </c>
    </row>
    <row r="440" spans="16:24" x14ac:dyDescent="0.25">
      <c r="P440" s="74" t="s">
        <v>52</v>
      </c>
      <c r="Q440" s="75">
        <v>12029262.66</v>
      </c>
      <c r="R440" s="75">
        <v>5807865.0199999996</v>
      </c>
      <c r="T440" s="85" t="s">
        <v>186</v>
      </c>
      <c r="U440" s="84">
        <v>4190</v>
      </c>
      <c r="V440" s="84">
        <v>152674</v>
      </c>
      <c r="W440" s="10">
        <v>2880</v>
      </c>
      <c r="X440" s="84">
        <v>115679</v>
      </c>
    </row>
    <row r="441" spans="16:24" x14ac:dyDescent="0.25">
      <c r="P441" s="34" t="s">
        <v>76</v>
      </c>
      <c r="Q441" s="76">
        <v>10759534.41</v>
      </c>
      <c r="R441" s="76">
        <v>4538136.7699999996</v>
      </c>
      <c r="T441" s="85" t="s">
        <v>156</v>
      </c>
      <c r="U441" s="84">
        <v>778</v>
      </c>
      <c r="V441" s="84">
        <v>27293</v>
      </c>
      <c r="W441" s="10">
        <v>778</v>
      </c>
      <c r="X441" s="84">
        <v>27293</v>
      </c>
    </row>
    <row r="442" spans="16:24" x14ac:dyDescent="0.25">
      <c r="P442" s="32" t="s">
        <v>77</v>
      </c>
      <c r="Q442" s="26">
        <v>3143356.72</v>
      </c>
      <c r="R442" s="26">
        <v>0</v>
      </c>
      <c r="T442" s="33" t="s">
        <v>102</v>
      </c>
      <c r="U442" s="37">
        <v>11158</v>
      </c>
      <c r="V442" s="37">
        <v>17594</v>
      </c>
      <c r="W442" s="38">
        <v>3903</v>
      </c>
      <c r="X442" s="37">
        <v>5054</v>
      </c>
    </row>
    <row r="443" spans="16:24" x14ac:dyDescent="0.25">
      <c r="P443" s="32" t="s">
        <v>78</v>
      </c>
      <c r="Q443" s="26">
        <v>3078040.92</v>
      </c>
      <c r="R443" s="26">
        <v>0</v>
      </c>
      <c r="T443" s="39" t="s">
        <v>158</v>
      </c>
      <c r="U443" s="40">
        <v>8578</v>
      </c>
      <c r="V443" s="40">
        <v>15024</v>
      </c>
      <c r="W443" s="41">
        <v>3903</v>
      </c>
      <c r="X443" s="40">
        <v>5054</v>
      </c>
    </row>
    <row r="444" spans="16:24" x14ac:dyDescent="0.25">
      <c r="P444" s="32" t="s">
        <v>82</v>
      </c>
      <c r="Q444" s="26">
        <v>2013401.34</v>
      </c>
      <c r="R444" s="26">
        <v>2013401.34</v>
      </c>
      <c r="T444" s="85" t="s">
        <v>159</v>
      </c>
      <c r="U444" s="84">
        <v>1841</v>
      </c>
      <c r="V444" s="84">
        <v>8273</v>
      </c>
      <c r="W444" s="10">
        <v>469</v>
      </c>
      <c r="X444" s="84">
        <v>1690</v>
      </c>
    </row>
    <row r="445" spans="16:24" x14ac:dyDescent="0.25">
      <c r="P445" s="32" t="s">
        <v>83</v>
      </c>
      <c r="Q445" s="26">
        <v>2524735.4299999997</v>
      </c>
      <c r="R445" s="26">
        <v>2524735.4299999997</v>
      </c>
      <c r="T445" s="85" t="s">
        <v>160</v>
      </c>
      <c r="U445" s="84">
        <v>6737</v>
      </c>
      <c r="V445" s="84">
        <v>6751</v>
      </c>
      <c r="W445" s="10">
        <v>3434</v>
      </c>
      <c r="X445" s="84">
        <v>3364</v>
      </c>
    </row>
    <row r="446" spans="16:24" x14ac:dyDescent="0.25">
      <c r="P446" s="34" t="s">
        <v>99</v>
      </c>
      <c r="Q446" s="76">
        <v>564844.48</v>
      </c>
      <c r="R446" s="76">
        <v>564844.48</v>
      </c>
      <c r="T446" s="39" t="s">
        <v>219</v>
      </c>
      <c r="U446" s="40">
        <v>2580</v>
      </c>
      <c r="V446" s="40">
        <v>2570</v>
      </c>
      <c r="W446" s="41">
        <v>0</v>
      </c>
      <c r="X446" s="40">
        <v>0</v>
      </c>
    </row>
    <row r="447" spans="16:24" x14ac:dyDescent="0.25">
      <c r="P447" s="32" t="s">
        <v>100</v>
      </c>
      <c r="Q447" s="26">
        <v>564844.48</v>
      </c>
      <c r="R447" s="26">
        <v>564844.48</v>
      </c>
      <c r="T447" s="85" t="s">
        <v>220</v>
      </c>
      <c r="U447" s="84">
        <v>2580</v>
      </c>
      <c r="V447" s="84">
        <v>2570</v>
      </c>
      <c r="W447" s="10">
        <v>0</v>
      </c>
      <c r="X447" s="84">
        <v>0</v>
      </c>
    </row>
    <row r="448" spans="16:24" x14ac:dyDescent="0.25">
      <c r="P448" s="34" t="s">
        <v>103</v>
      </c>
      <c r="Q448" s="76">
        <v>704883.77</v>
      </c>
      <c r="R448" s="76">
        <v>704883.77</v>
      </c>
      <c r="T448" s="34" t="s">
        <v>103</v>
      </c>
      <c r="U448" s="35">
        <v>78693</v>
      </c>
      <c r="V448" s="35">
        <v>207201</v>
      </c>
      <c r="W448" s="36">
        <v>30915</v>
      </c>
      <c r="X448" s="35">
        <v>64939</v>
      </c>
    </row>
    <row r="449" spans="16:24" x14ac:dyDescent="0.25">
      <c r="P449" s="32" t="s">
        <v>107</v>
      </c>
      <c r="Q449" s="26">
        <v>704883.77</v>
      </c>
      <c r="R449" s="26">
        <v>704883.77</v>
      </c>
      <c r="T449" s="33" t="s">
        <v>107</v>
      </c>
      <c r="U449" s="37">
        <v>78693</v>
      </c>
      <c r="V449" s="37">
        <v>207201</v>
      </c>
      <c r="W449" s="38">
        <v>30915</v>
      </c>
      <c r="X449" s="37">
        <v>64939</v>
      </c>
    </row>
    <row r="450" spans="16:24" x14ac:dyDescent="0.25">
      <c r="P450" s="74" t="s">
        <v>53</v>
      </c>
      <c r="Q450" s="75">
        <v>1746101170.5799999</v>
      </c>
      <c r="R450" s="75">
        <v>893678376.11999977</v>
      </c>
      <c r="T450" s="39" t="s">
        <v>79</v>
      </c>
      <c r="U450" s="40">
        <v>78693</v>
      </c>
      <c r="V450" s="40">
        <v>207201</v>
      </c>
      <c r="W450" s="41">
        <v>30915</v>
      </c>
      <c r="X450" s="40">
        <v>64939</v>
      </c>
    </row>
    <row r="451" spans="16:24" x14ac:dyDescent="0.25">
      <c r="P451" s="34" t="s">
        <v>76</v>
      </c>
      <c r="Q451" s="76">
        <v>214842123.57999998</v>
      </c>
      <c r="R451" s="76">
        <v>112426883.27</v>
      </c>
      <c r="T451" s="85" t="s">
        <v>161</v>
      </c>
      <c r="U451" s="84">
        <v>0</v>
      </c>
      <c r="V451" s="84">
        <v>9741</v>
      </c>
      <c r="W451" s="10">
        <v>0</v>
      </c>
      <c r="X451" s="84">
        <v>4915</v>
      </c>
    </row>
    <row r="452" spans="16:24" x14ac:dyDescent="0.25">
      <c r="P452" s="32" t="s">
        <v>83</v>
      </c>
      <c r="Q452" s="26">
        <v>117789832.12</v>
      </c>
      <c r="R452" s="26">
        <v>61639419.149999999</v>
      </c>
      <c r="T452" s="85" t="s">
        <v>162</v>
      </c>
      <c r="U452" s="84">
        <v>492</v>
      </c>
      <c r="V452" s="84">
        <v>7407</v>
      </c>
      <c r="W452" s="10">
        <v>0</v>
      </c>
      <c r="X452" s="84">
        <v>0</v>
      </c>
    </row>
    <row r="453" spans="16:24" x14ac:dyDescent="0.25">
      <c r="P453" s="32" t="s">
        <v>84</v>
      </c>
      <c r="Q453" s="26">
        <v>7029984.46</v>
      </c>
      <c r="R453" s="26">
        <v>3678790.87</v>
      </c>
      <c r="T453" s="85" t="s">
        <v>163</v>
      </c>
      <c r="U453" s="84">
        <v>6552</v>
      </c>
      <c r="V453" s="84">
        <v>6583</v>
      </c>
      <c r="W453" s="10">
        <v>422</v>
      </c>
      <c r="X453" s="84">
        <v>422</v>
      </c>
    </row>
    <row r="454" spans="16:24" x14ac:dyDescent="0.25">
      <c r="P454" s="32" t="s">
        <v>86</v>
      </c>
      <c r="Q454" s="26">
        <v>90022307</v>
      </c>
      <c r="R454" s="26">
        <v>47108673.25</v>
      </c>
      <c r="T454" s="85" t="s">
        <v>164</v>
      </c>
      <c r="U454" s="84">
        <v>44038</v>
      </c>
      <c r="V454" s="84">
        <v>124357</v>
      </c>
      <c r="W454" s="10">
        <v>19673</v>
      </c>
      <c r="X454" s="84">
        <v>34787</v>
      </c>
    </row>
    <row r="455" spans="16:24" x14ac:dyDescent="0.25">
      <c r="P455" s="34" t="s">
        <v>87</v>
      </c>
      <c r="Q455" s="76">
        <v>16282706.359999999</v>
      </c>
      <c r="R455" s="76">
        <v>8520740.2400000002</v>
      </c>
      <c r="T455" s="85" t="s">
        <v>196</v>
      </c>
      <c r="U455" s="84">
        <v>27611</v>
      </c>
      <c r="V455" s="84">
        <v>27333</v>
      </c>
      <c r="W455" s="10">
        <v>10820</v>
      </c>
      <c r="X455" s="84">
        <v>10681</v>
      </c>
    </row>
    <row r="456" spans="16:24" x14ac:dyDescent="0.25">
      <c r="P456" s="32" t="s">
        <v>88</v>
      </c>
      <c r="Q456" s="26">
        <v>16282706.359999999</v>
      </c>
      <c r="R456" s="26">
        <v>8520740.2400000002</v>
      </c>
      <c r="T456" s="85" t="s">
        <v>165</v>
      </c>
      <c r="U456" s="84">
        <v>0</v>
      </c>
      <c r="V456" s="84">
        <v>31453</v>
      </c>
      <c r="W456" s="10">
        <v>0</v>
      </c>
      <c r="X456" s="84">
        <v>14134</v>
      </c>
    </row>
    <row r="457" spans="16:24" x14ac:dyDescent="0.25">
      <c r="P457" s="34" t="s">
        <v>90</v>
      </c>
      <c r="Q457" s="76">
        <v>1200436289.1799998</v>
      </c>
      <c r="R457" s="76">
        <v>628188310.12999988</v>
      </c>
      <c r="T457" s="85" t="s">
        <v>221</v>
      </c>
      <c r="U457" s="84">
        <v>0</v>
      </c>
      <c r="V457" s="84">
        <v>327</v>
      </c>
      <c r="W457" s="10">
        <v>0</v>
      </c>
      <c r="X457" s="84">
        <v>0</v>
      </c>
    </row>
    <row r="458" spans="16:24" x14ac:dyDescent="0.25">
      <c r="P458" s="32" t="s">
        <v>92</v>
      </c>
      <c r="Q458" s="26">
        <v>375540610.30000001</v>
      </c>
      <c r="R458" s="26">
        <v>196520401.37</v>
      </c>
      <c r="T458" s="74" t="s">
        <v>34</v>
      </c>
      <c r="U458" s="77">
        <v>137028</v>
      </c>
      <c r="V458" s="77">
        <v>4741824</v>
      </c>
      <c r="W458" s="78">
        <v>88229</v>
      </c>
      <c r="X458" s="77">
        <v>947440</v>
      </c>
    </row>
    <row r="459" spans="16:24" x14ac:dyDescent="0.25">
      <c r="P459" s="32" t="s">
        <v>93</v>
      </c>
      <c r="Q459" s="26">
        <v>252425279.83000001</v>
      </c>
      <c r="R459" s="26">
        <v>132094148.94</v>
      </c>
      <c r="T459" s="34" t="s">
        <v>76</v>
      </c>
      <c r="U459" s="35">
        <v>72851</v>
      </c>
      <c r="V459" s="35">
        <v>3740154</v>
      </c>
      <c r="W459" s="36">
        <v>48999</v>
      </c>
      <c r="X459" s="35">
        <v>349601</v>
      </c>
    </row>
    <row r="460" spans="16:24" x14ac:dyDescent="0.25">
      <c r="P460" s="32" t="s">
        <v>94</v>
      </c>
      <c r="Q460" s="26">
        <v>460414770.20999998</v>
      </c>
      <c r="R460" s="26">
        <v>240935049.25</v>
      </c>
      <c r="T460" s="33" t="s">
        <v>77</v>
      </c>
      <c r="U460" s="37">
        <v>645</v>
      </c>
      <c r="V460" s="37">
        <v>612860</v>
      </c>
      <c r="W460" s="38">
        <v>42</v>
      </c>
      <c r="X460" s="37">
        <v>41720</v>
      </c>
    </row>
    <row r="461" spans="16:24" x14ac:dyDescent="0.25">
      <c r="P461" s="32" t="s">
        <v>95</v>
      </c>
      <c r="Q461" s="26">
        <v>48832552.649999999</v>
      </c>
      <c r="R461" s="26">
        <v>25554074.800000001</v>
      </c>
      <c r="T461" s="39" t="s">
        <v>79</v>
      </c>
      <c r="U461" s="40">
        <v>645</v>
      </c>
      <c r="V461" s="40">
        <v>612860</v>
      </c>
      <c r="W461" s="41">
        <v>42</v>
      </c>
      <c r="X461" s="40">
        <v>41720</v>
      </c>
    </row>
    <row r="462" spans="16:24" x14ac:dyDescent="0.25">
      <c r="P462" s="32" t="s">
        <v>96</v>
      </c>
      <c r="Q462" s="26">
        <v>44637274.07</v>
      </c>
      <c r="R462" s="26">
        <v>23358685.52</v>
      </c>
      <c r="T462" s="85" t="s">
        <v>97</v>
      </c>
      <c r="U462" s="84">
        <v>149</v>
      </c>
      <c r="V462" s="84">
        <v>133680</v>
      </c>
      <c r="W462" s="10">
        <v>9</v>
      </c>
      <c r="X462" s="84">
        <v>8870</v>
      </c>
    </row>
    <row r="463" spans="16:24" x14ac:dyDescent="0.25">
      <c r="P463" s="32" t="s">
        <v>98</v>
      </c>
      <c r="Q463" s="26">
        <v>18585802.120000001</v>
      </c>
      <c r="R463" s="26">
        <v>9725950.25</v>
      </c>
      <c r="T463" s="85" t="s">
        <v>81</v>
      </c>
      <c r="U463" s="84">
        <v>496</v>
      </c>
      <c r="V463" s="84">
        <v>479180</v>
      </c>
      <c r="W463" s="10">
        <v>33</v>
      </c>
      <c r="X463" s="84">
        <v>32850</v>
      </c>
    </row>
    <row r="464" spans="16:24" x14ac:dyDescent="0.25">
      <c r="P464" s="34" t="s">
        <v>99</v>
      </c>
      <c r="Q464" s="76">
        <v>307509247.29000002</v>
      </c>
      <c r="R464" s="76">
        <v>140863222.66999999</v>
      </c>
      <c r="T464" s="33" t="s">
        <v>78</v>
      </c>
      <c r="U464" s="37">
        <v>2513</v>
      </c>
      <c r="V464" s="37">
        <v>2624411</v>
      </c>
      <c r="W464" s="38">
        <v>158</v>
      </c>
      <c r="X464" s="37">
        <v>173230</v>
      </c>
    </row>
    <row r="465" spans="16:24" x14ac:dyDescent="0.25">
      <c r="P465" s="32" t="s">
        <v>100</v>
      </c>
      <c r="Q465" s="26">
        <v>146868242.03</v>
      </c>
      <c r="R465" s="26">
        <v>76856151.060000002</v>
      </c>
      <c r="T465" s="39" t="s">
        <v>79</v>
      </c>
      <c r="U465" s="40">
        <v>2513</v>
      </c>
      <c r="V465" s="40">
        <v>2624411</v>
      </c>
      <c r="W465" s="41">
        <v>158</v>
      </c>
      <c r="X465" s="40">
        <v>173230</v>
      </c>
    </row>
    <row r="466" spans="16:24" x14ac:dyDescent="0.25">
      <c r="P466" s="32" t="s">
        <v>101</v>
      </c>
      <c r="Q466" s="26">
        <v>118877293.22</v>
      </c>
      <c r="R466" s="26">
        <v>62208487.539999999</v>
      </c>
      <c r="T466" s="85" t="s">
        <v>85</v>
      </c>
      <c r="U466" s="84">
        <v>1530</v>
      </c>
      <c r="V466" s="84">
        <v>1475385</v>
      </c>
      <c r="W466" s="10">
        <v>65</v>
      </c>
      <c r="X466" s="84">
        <v>63140</v>
      </c>
    </row>
    <row r="467" spans="16:24" x14ac:dyDescent="0.25">
      <c r="P467" s="32" t="s">
        <v>102</v>
      </c>
      <c r="Q467" s="26">
        <v>41763712.039999999</v>
      </c>
      <c r="R467" s="26">
        <v>1798584.07</v>
      </c>
      <c r="T467" s="85" t="s">
        <v>166</v>
      </c>
      <c r="U467" s="84">
        <v>983</v>
      </c>
      <c r="V467" s="84">
        <v>1149026</v>
      </c>
      <c r="W467" s="10">
        <v>93</v>
      </c>
      <c r="X467" s="84">
        <v>110090</v>
      </c>
    </row>
    <row r="468" spans="16:24" x14ac:dyDescent="0.25">
      <c r="P468" s="34" t="s">
        <v>103</v>
      </c>
      <c r="Q468" s="76">
        <v>7030804.1699999999</v>
      </c>
      <c r="R468" s="76">
        <v>3679219.81</v>
      </c>
      <c r="T468" s="33" t="s">
        <v>80</v>
      </c>
      <c r="U468" s="37">
        <v>239</v>
      </c>
      <c r="V468" s="37">
        <v>275458</v>
      </c>
      <c r="W468" s="38">
        <v>53</v>
      </c>
      <c r="X468" s="37">
        <v>59790</v>
      </c>
    </row>
    <row r="469" spans="16:24" x14ac:dyDescent="0.25">
      <c r="P469" s="32" t="s">
        <v>104</v>
      </c>
      <c r="Q469" s="26">
        <v>1896147.02</v>
      </c>
      <c r="R469" s="26">
        <v>992253.73</v>
      </c>
      <c r="T469" s="39" t="s">
        <v>79</v>
      </c>
      <c r="U469" s="40">
        <v>239</v>
      </c>
      <c r="V469" s="40">
        <v>275458</v>
      </c>
      <c r="W469" s="41">
        <v>53</v>
      </c>
      <c r="X469" s="40">
        <v>59790</v>
      </c>
    </row>
    <row r="470" spans="16:24" x14ac:dyDescent="0.25">
      <c r="P470" s="32" t="s">
        <v>105</v>
      </c>
      <c r="Q470" s="26">
        <v>3514886.38</v>
      </c>
      <c r="R470" s="26">
        <v>1839340.04</v>
      </c>
      <c r="T470" s="85" t="s">
        <v>167</v>
      </c>
      <c r="U470" s="84">
        <v>239</v>
      </c>
      <c r="V470" s="84">
        <v>275458</v>
      </c>
      <c r="W470" s="10">
        <v>53</v>
      </c>
      <c r="X470" s="84">
        <v>59790</v>
      </c>
    </row>
    <row r="471" spans="16:24" x14ac:dyDescent="0.25">
      <c r="P471" s="32" t="s">
        <v>107</v>
      </c>
      <c r="Q471" s="26">
        <v>1619770.77</v>
      </c>
      <c r="R471" s="26">
        <v>847626.04</v>
      </c>
      <c r="T471" s="33" t="s">
        <v>83</v>
      </c>
      <c r="U471" s="37">
        <v>5465</v>
      </c>
      <c r="V471" s="37">
        <v>18448</v>
      </c>
      <c r="W471" s="38">
        <v>4696</v>
      </c>
      <c r="X471" s="37">
        <v>5800</v>
      </c>
    </row>
    <row r="472" spans="16:24" x14ac:dyDescent="0.25">
      <c r="P472" s="74" t="s">
        <v>54</v>
      </c>
      <c r="Q472" s="75">
        <v>7089435.3300000001</v>
      </c>
      <c r="R472" s="75">
        <v>3530822.74</v>
      </c>
      <c r="T472" s="39" t="s">
        <v>109</v>
      </c>
      <c r="U472" s="40">
        <v>798</v>
      </c>
      <c r="V472" s="40">
        <v>13781</v>
      </c>
      <c r="W472" s="41">
        <v>652</v>
      </c>
      <c r="X472" s="40">
        <v>1756</v>
      </c>
    </row>
    <row r="473" spans="16:24" x14ac:dyDescent="0.25">
      <c r="P473" s="34" t="s">
        <v>76</v>
      </c>
      <c r="Q473" s="76">
        <v>7089435.3300000001</v>
      </c>
      <c r="R473" s="76">
        <v>3530822.74</v>
      </c>
      <c r="T473" s="85" t="s">
        <v>110</v>
      </c>
      <c r="U473" s="84">
        <v>146</v>
      </c>
      <c r="V473" s="84">
        <v>12025</v>
      </c>
      <c r="W473" s="10">
        <v>0</v>
      </c>
      <c r="X473" s="84">
        <v>0</v>
      </c>
    </row>
    <row r="474" spans="16:24" x14ac:dyDescent="0.25">
      <c r="P474" s="32" t="s">
        <v>77</v>
      </c>
      <c r="Q474" s="26">
        <v>5291949.97</v>
      </c>
      <c r="R474" s="26">
        <v>1733337.38</v>
      </c>
      <c r="T474" s="85" t="s">
        <v>222</v>
      </c>
      <c r="U474" s="84">
        <v>652</v>
      </c>
      <c r="V474" s="84">
        <v>1756</v>
      </c>
      <c r="W474" s="10">
        <v>652</v>
      </c>
      <c r="X474" s="84">
        <v>1756</v>
      </c>
    </row>
    <row r="475" spans="16:24" x14ac:dyDescent="0.25">
      <c r="P475" s="32" t="s">
        <v>83</v>
      </c>
      <c r="Q475" s="26">
        <v>1797485.36</v>
      </c>
      <c r="R475" s="26">
        <v>1797485.36</v>
      </c>
      <c r="T475" s="39" t="s">
        <v>111</v>
      </c>
      <c r="U475" s="40">
        <v>4667</v>
      </c>
      <c r="V475" s="40">
        <v>4667</v>
      </c>
      <c r="W475" s="41">
        <v>4044</v>
      </c>
      <c r="X475" s="40">
        <v>4044</v>
      </c>
    </row>
    <row r="476" spans="16:24" x14ac:dyDescent="0.25">
      <c r="P476" s="74" t="s">
        <v>55</v>
      </c>
      <c r="Q476" s="75">
        <v>505491670.83999997</v>
      </c>
      <c r="R476" s="75">
        <v>366793423.63</v>
      </c>
      <c r="T476" s="85" t="s">
        <v>197</v>
      </c>
      <c r="U476" s="84">
        <v>4667</v>
      </c>
      <c r="V476" s="84">
        <v>4667</v>
      </c>
      <c r="W476" s="10">
        <v>4044</v>
      </c>
      <c r="X476" s="84">
        <v>4044</v>
      </c>
    </row>
    <row r="477" spans="16:24" x14ac:dyDescent="0.25">
      <c r="P477" s="34" t="s">
        <v>76</v>
      </c>
      <c r="Q477" s="76">
        <v>417446146.45000005</v>
      </c>
      <c r="R477" s="76">
        <v>356232001.78999996</v>
      </c>
      <c r="T477" s="33" t="s">
        <v>86</v>
      </c>
      <c r="U477" s="37">
        <v>63989</v>
      </c>
      <c r="V477" s="37">
        <v>208977</v>
      </c>
      <c r="W477" s="38">
        <v>44050</v>
      </c>
      <c r="X477" s="37">
        <v>69061</v>
      </c>
    </row>
    <row r="478" spans="16:24" x14ac:dyDescent="0.25">
      <c r="P478" s="32" t="s">
        <v>77</v>
      </c>
      <c r="Q478" s="26">
        <v>1892824.36</v>
      </c>
      <c r="R478" s="26">
        <v>805806.11</v>
      </c>
      <c r="T478" s="39" t="s">
        <v>171</v>
      </c>
      <c r="U478" s="40">
        <v>63989</v>
      </c>
      <c r="V478" s="40">
        <v>208977</v>
      </c>
      <c r="W478" s="41">
        <v>44050</v>
      </c>
      <c r="X478" s="40">
        <v>69061</v>
      </c>
    </row>
    <row r="479" spans="16:24" x14ac:dyDescent="0.25">
      <c r="P479" s="32" t="s">
        <v>78</v>
      </c>
      <c r="Q479" s="26">
        <v>6727662.0899999999</v>
      </c>
      <c r="R479" s="26">
        <v>3909609.08</v>
      </c>
      <c r="T479" s="85" t="s">
        <v>172</v>
      </c>
      <c r="U479" s="84">
        <v>232</v>
      </c>
      <c r="V479" s="84">
        <v>3760</v>
      </c>
      <c r="W479" s="10">
        <v>179</v>
      </c>
      <c r="X479" s="84">
        <v>1014</v>
      </c>
    </row>
    <row r="480" spans="16:24" x14ac:dyDescent="0.25">
      <c r="P480" s="32" t="s">
        <v>80</v>
      </c>
      <c r="Q480" s="26">
        <v>56439918.759999998</v>
      </c>
      <c r="R480" s="26">
        <v>20247810.699999999</v>
      </c>
      <c r="T480" s="85" t="s">
        <v>204</v>
      </c>
      <c r="U480" s="84">
        <v>0</v>
      </c>
      <c r="V480" s="84">
        <v>140800</v>
      </c>
      <c r="W480" s="10">
        <v>0</v>
      </c>
      <c r="X480" s="84">
        <v>24885</v>
      </c>
    </row>
    <row r="481" spans="16:24" x14ac:dyDescent="0.25">
      <c r="P481" s="32" t="s">
        <v>82</v>
      </c>
      <c r="Q481" s="26">
        <v>245419614.65000001</v>
      </c>
      <c r="R481" s="26">
        <v>243280274.25999999</v>
      </c>
      <c r="T481" s="85" t="s">
        <v>205</v>
      </c>
      <c r="U481" s="84">
        <v>10684</v>
      </c>
      <c r="V481" s="84">
        <v>11404</v>
      </c>
      <c r="W481" s="10">
        <v>7002</v>
      </c>
      <c r="X481" s="84">
        <v>6353</v>
      </c>
    </row>
    <row r="482" spans="16:24" x14ac:dyDescent="0.25">
      <c r="P482" s="32" t="s">
        <v>83</v>
      </c>
      <c r="Q482" s="26">
        <v>94345326.629999995</v>
      </c>
      <c r="R482" s="26">
        <v>87988501.640000001</v>
      </c>
      <c r="T482" s="85" t="s">
        <v>208</v>
      </c>
      <c r="U482" s="84">
        <v>53073</v>
      </c>
      <c r="V482" s="84">
        <v>53013</v>
      </c>
      <c r="W482" s="10">
        <v>36869</v>
      </c>
      <c r="X482" s="84">
        <v>36809</v>
      </c>
    </row>
    <row r="483" spans="16:24" x14ac:dyDescent="0.25">
      <c r="P483" s="32" t="s">
        <v>84</v>
      </c>
      <c r="Q483" s="26">
        <v>2807338.98</v>
      </c>
      <c r="R483" s="26">
        <v>0</v>
      </c>
      <c r="T483" s="34" t="s">
        <v>87</v>
      </c>
      <c r="U483" s="35">
        <v>20479</v>
      </c>
      <c r="V483" s="35">
        <v>296078</v>
      </c>
      <c r="W483" s="36">
        <v>10346</v>
      </c>
      <c r="X483" s="35">
        <v>10346</v>
      </c>
    </row>
    <row r="484" spans="16:24" x14ac:dyDescent="0.25">
      <c r="P484" s="32" t="s">
        <v>86</v>
      </c>
      <c r="Q484" s="26">
        <v>9813460.9800000004</v>
      </c>
      <c r="R484" s="26">
        <v>0</v>
      </c>
      <c r="T484" s="33" t="s">
        <v>88</v>
      </c>
      <c r="U484" s="37">
        <v>20479</v>
      </c>
      <c r="V484" s="37">
        <v>296078</v>
      </c>
      <c r="W484" s="38">
        <v>10346</v>
      </c>
      <c r="X484" s="37">
        <v>10346</v>
      </c>
    </row>
    <row r="485" spans="16:24" x14ac:dyDescent="0.25">
      <c r="P485" s="34" t="s">
        <v>90</v>
      </c>
      <c r="Q485" s="76">
        <v>83062203.12999998</v>
      </c>
      <c r="R485" s="76">
        <v>8016910.3899999997</v>
      </c>
      <c r="T485" s="39" t="s">
        <v>79</v>
      </c>
      <c r="U485" s="40">
        <v>20479</v>
      </c>
      <c r="V485" s="40">
        <v>296078</v>
      </c>
      <c r="W485" s="41">
        <v>10346</v>
      </c>
      <c r="X485" s="40">
        <v>10346</v>
      </c>
    </row>
    <row r="486" spans="16:24" x14ac:dyDescent="0.25">
      <c r="P486" s="32" t="s">
        <v>92</v>
      </c>
      <c r="Q486" s="26">
        <v>21012614.699999999</v>
      </c>
      <c r="R486" s="26">
        <v>6811485.6500000004</v>
      </c>
      <c r="T486" s="85" t="s">
        <v>116</v>
      </c>
      <c r="U486" s="84">
        <v>20479</v>
      </c>
      <c r="V486" s="84">
        <v>20479</v>
      </c>
      <c r="W486" s="10">
        <v>10346</v>
      </c>
      <c r="X486" s="84">
        <v>10346</v>
      </c>
    </row>
    <row r="487" spans="16:24" x14ac:dyDescent="0.25">
      <c r="P487" s="32" t="s">
        <v>93</v>
      </c>
      <c r="Q487" s="26">
        <v>48371102.759999998</v>
      </c>
      <c r="R487" s="26">
        <v>138915.04999999999</v>
      </c>
      <c r="T487" s="85" t="s">
        <v>117</v>
      </c>
      <c r="U487" s="84">
        <v>0</v>
      </c>
      <c r="V487" s="84">
        <v>226957</v>
      </c>
      <c r="W487" s="10">
        <v>0</v>
      </c>
      <c r="X487" s="84">
        <v>0</v>
      </c>
    </row>
    <row r="488" spans="16:24" x14ac:dyDescent="0.25">
      <c r="P488" s="32" t="s">
        <v>94</v>
      </c>
      <c r="Q488" s="26">
        <v>8847910.3300000001</v>
      </c>
      <c r="R488" s="26">
        <v>979583.35</v>
      </c>
      <c r="T488" s="85" t="s">
        <v>118</v>
      </c>
      <c r="U488" s="84">
        <v>0</v>
      </c>
      <c r="V488" s="84">
        <v>43274</v>
      </c>
      <c r="W488" s="10">
        <v>0</v>
      </c>
      <c r="X488" s="84">
        <v>0</v>
      </c>
    </row>
    <row r="489" spans="16:24" x14ac:dyDescent="0.25">
      <c r="P489" s="32" t="s">
        <v>95</v>
      </c>
      <c r="Q489" s="26">
        <v>4041011.32</v>
      </c>
      <c r="R489" s="26">
        <v>15327.35</v>
      </c>
      <c r="T489" s="85" t="s">
        <v>119</v>
      </c>
      <c r="U489" s="84">
        <v>0</v>
      </c>
      <c r="V489" s="84">
        <v>5368</v>
      </c>
      <c r="W489" s="10">
        <v>0</v>
      </c>
      <c r="X489" s="84">
        <v>0</v>
      </c>
    </row>
    <row r="490" spans="16:24" x14ac:dyDescent="0.25">
      <c r="P490" s="32" t="s">
        <v>96</v>
      </c>
      <c r="Q490" s="26">
        <v>789564.02</v>
      </c>
      <c r="R490" s="26">
        <v>71598.990000000005</v>
      </c>
      <c r="T490" s="34" t="s">
        <v>90</v>
      </c>
      <c r="U490" s="35">
        <v>13691</v>
      </c>
      <c r="V490" s="35">
        <v>574184</v>
      </c>
      <c r="W490" s="36">
        <v>11728</v>
      </c>
      <c r="X490" s="35">
        <v>523319</v>
      </c>
    </row>
    <row r="491" spans="16:24" x14ac:dyDescent="0.25">
      <c r="P491" s="34" t="s">
        <v>99</v>
      </c>
      <c r="Q491" s="76">
        <v>4983321.26</v>
      </c>
      <c r="R491" s="76">
        <v>2544511.4500000002</v>
      </c>
      <c r="T491" s="33" t="s">
        <v>92</v>
      </c>
      <c r="U491" s="37">
        <v>1520</v>
      </c>
      <c r="V491" s="37">
        <v>142281</v>
      </c>
      <c r="W491" s="38">
        <v>310</v>
      </c>
      <c r="X491" s="37">
        <v>95238</v>
      </c>
    </row>
    <row r="492" spans="16:24" x14ac:dyDescent="0.25">
      <c r="P492" s="32" t="s">
        <v>100</v>
      </c>
      <c r="Q492" s="26">
        <v>4983321.26</v>
      </c>
      <c r="R492" s="26">
        <v>2544511.4500000002</v>
      </c>
      <c r="T492" s="39" t="s">
        <v>121</v>
      </c>
      <c r="U492" s="40">
        <v>140</v>
      </c>
      <c r="V492" s="40">
        <v>12785</v>
      </c>
      <c r="W492" s="41">
        <v>140</v>
      </c>
      <c r="X492" s="40">
        <v>12632</v>
      </c>
    </row>
    <row r="493" spans="16:24" x14ac:dyDescent="0.25">
      <c r="P493" s="72" t="s">
        <v>108</v>
      </c>
      <c r="Q493" s="73">
        <v>4588101666.6200008</v>
      </c>
      <c r="R493" s="73">
        <v>2079685808.2399998</v>
      </c>
      <c r="T493" s="85" t="s">
        <v>122</v>
      </c>
      <c r="U493" s="84">
        <v>0</v>
      </c>
      <c r="V493" s="84">
        <v>12365</v>
      </c>
      <c r="W493" s="10">
        <v>0</v>
      </c>
      <c r="X493" s="84">
        <v>12212</v>
      </c>
    </row>
    <row r="494" spans="16:24" x14ac:dyDescent="0.25">
      <c r="T494" s="85" t="s">
        <v>200</v>
      </c>
      <c r="U494" s="84">
        <v>140</v>
      </c>
      <c r="V494" s="84">
        <v>420</v>
      </c>
      <c r="W494" s="10">
        <v>140</v>
      </c>
      <c r="X494" s="84">
        <v>420</v>
      </c>
    </row>
    <row r="495" spans="16:24" x14ac:dyDescent="0.25">
      <c r="T495" s="39" t="s">
        <v>124</v>
      </c>
      <c r="U495" s="40">
        <v>1100</v>
      </c>
      <c r="V495" s="40">
        <v>74545</v>
      </c>
      <c r="W495" s="41">
        <v>52</v>
      </c>
      <c r="X495" s="40">
        <v>39757</v>
      </c>
    </row>
    <row r="496" spans="16:24" x14ac:dyDescent="0.25">
      <c r="T496" s="85" t="s">
        <v>125</v>
      </c>
      <c r="U496" s="84">
        <v>0</v>
      </c>
      <c r="V496" s="84">
        <v>40088</v>
      </c>
      <c r="W496" s="10">
        <v>0</v>
      </c>
      <c r="X496" s="84">
        <v>38862</v>
      </c>
    </row>
    <row r="497" spans="20:24" x14ac:dyDescent="0.25">
      <c r="T497" s="85" t="s">
        <v>126</v>
      </c>
      <c r="U497" s="84">
        <v>1070</v>
      </c>
      <c r="V497" s="84">
        <v>34427</v>
      </c>
      <c r="W497" s="10">
        <v>22</v>
      </c>
      <c r="X497" s="84">
        <v>865</v>
      </c>
    </row>
    <row r="498" spans="20:24" x14ac:dyDescent="0.25">
      <c r="T498" s="85" t="s">
        <v>127</v>
      </c>
      <c r="U498" s="84">
        <v>30</v>
      </c>
      <c r="V498" s="84">
        <v>30</v>
      </c>
      <c r="W498" s="10">
        <v>30</v>
      </c>
      <c r="X498" s="84">
        <v>30</v>
      </c>
    </row>
    <row r="499" spans="20:24" x14ac:dyDescent="0.25">
      <c r="T499" s="39" t="s">
        <v>128</v>
      </c>
      <c r="U499" s="40">
        <v>280</v>
      </c>
      <c r="V499" s="40">
        <v>54951</v>
      </c>
      <c r="W499" s="41">
        <v>118</v>
      </c>
      <c r="X499" s="40">
        <v>42849</v>
      </c>
    </row>
    <row r="500" spans="20:24" x14ac:dyDescent="0.25">
      <c r="T500" s="85" t="s">
        <v>129</v>
      </c>
      <c r="U500" s="84">
        <v>0</v>
      </c>
      <c r="V500" s="84">
        <v>40957</v>
      </c>
      <c r="W500" s="10">
        <v>0</v>
      </c>
      <c r="X500" s="84">
        <v>40764</v>
      </c>
    </row>
    <row r="501" spans="20:24" x14ac:dyDescent="0.25">
      <c r="T501" s="85" t="s">
        <v>130</v>
      </c>
      <c r="U501" s="84">
        <v>162</v>
      </c>
      <c r="V501" s="84">
        <v>11909</v>
      </c>
      <c r="W501" s="10">
        <v>0</v>
      </c>
      <c r="X501" s="84">
        <v>0</v>
      </c>
    </row>
    <row r="502" spans="20:24" x14ac:dyDescent="0.25">
      <c r="T502" s="85" t="s">
        <v>131</v>
      </c>
      <c r="U502" s="84">
        <v>0</v>
      </c>
      <c r="V502" s="84">
        <v>1959</v>
      </c>
      <c r="W502" s="10">
        <v>0</v>
      </c>
      <c r="X502" s="84">
        <v>1959</v>
      </c>
    </row>
    <row r="503" spans="20:24" x14ac:dyDescent="0.25">
      <c r="T503" s="85" t="s">
        <v>132</v>
      </c>
      <c r="U503" s="84">
        <v>4</v>
      </c>
      <c r="V503" s="84">
        <v>12</v>
      </c>
      <c r="W503" s="10">
        <v>4</v>
      </c>
      <c r="X503" s="84">
        <v>12</v>
      </c>
    </row>
    <row r="504" spans="20:24" x14ac:dyDescent="0.25">
      <c r="T504" s="85" t="s">
        <v>217</v>
      </c>
      <c r="U504" s="84">
        <v>114</v>
      </c>
      <c r="V504" s="84">
        <v>114</v>
      </c>
      <c r="W504" s="10">
        <v>114</v>
      </c>
      <c r="X504" s="84">
        <v>114</v>
      </c>
    </row>
    <row r="505" spans="20:24" x14ac:dyDescent="0.25">
      <c r="T505" s="33" t="s">
        <v>93</v>
      </c>
      <c r="U505" s="37">
        <v>724</v>
      </c>
      <c r="V505" s="37">
        <v>11760</v>
      </c>
      <c r="W505" s="38">
        <v>384</v>
      </c>
      <c r="X505" s="37">
        <v>11420</v>
      </c>
    </row>
    <row r="506" spans="20:24" x14ac:dyDescent="0.25">
      <c r="T506" s="39" t="s">
        <v>79</v>
      </c>
      <c r="U506" s="40">
        <v>724</v>
      </c>
      <c r="V506" s="40">
        <v>11760</v>
      </c>
      <c r="W506" s="41">
        <v>384</v>
      </c>
      <c r="X506" s="40">
        <v>11420</v>
      </c>
    </row>
    <row r="507" spans="20:24" x14ac:dyDescent="0.25">
      <c r="T507" s="85" t="s">
        <v>134</v>
      </c>
      <c r="U507" s="84">
        <v>0</v>
      </c>
      <c r="V507" s="84">
        <v>11021</v>
      </c>
      <c r="W507" s="10">
        <v>0</v>
      </c>
      <c r="X507" s="84">
        <v>11021</v>
      </c>
    </row>
    <row r="508" spans="20:24" x14ac:dyDescent="0.25">
      <c r="T508" s="85" t="s">
        <v>135</v>
      </c>
      <c r="U508" s="84">
        <v>556</v>
      </c>
      <c r="V508" s="84">
        <v>571</v>
      </c>
      <c r="W508" s="10">
        <v>216</v>
      </c>
      <c r="X508" s="84">
        <v>231</v>
      </c>
    </row>
    <row r="509" spans="20:24" x14ac:dyDescent="0.25">
      <c r="T509" s="85" t="s">
        <v>202</v>
      </c>
      <c r="U509" s="84">
        <v>168</v>
      </c>
      <c r="V509" s="84">
        <v>168</v>
      </c>
      <c r="W509" s="10">
        <v>168</v>
      </c>
      <c r="X509" s="84">
        <v>168</v>
      </c>
    </row>
    <row r="510" spans="20:24" x14ac:dyDescent="0.25">
      <c r="T510" s="33" t="s">
        <v>94</v>
      </c>
      <c r="U510" s="37">
        <v>6947</v>
      </c>
      <c r="V510" s="37">
        <v>252006</v>
      </c>
      <c r="W510" s="38">
        <v>6899</v>
      </c>
      <c r="X510" s="37">
        <v>250183</v>
      </c>
    </row>
    <row r="511" spans="20:24" x14ac:dyDescent="0.25">
      <c r="T511" s="39" t="s">
        <v>79</v>
      </c>
      <c r="U511" s="40">
        <v>6947</v>
      </c>
      <c r="V511" s="40">
        <v>252006</v>
      </c>
      <c r="W511" s="41">
        <v>6899</v>
      </c>
      <c r="X511" s="40">
        <v>250183</v>
      </c>
    </row>
    <row r="512" spans="20:24" x14ac:dyDescent="0.25">
      <c r="T512" s="85" t="s">
        <v>137</v>
      </c>
      <c r="U512" s="84">
        <v>0</v>
      </c>
      <c r="V512" s="84">
        <v>243224</v>
      </c>
      <c r="W512" s="10">
        <v>0</v>
      </c>
      <c r="X512" s="84">
        <v>242355</v>
      </c>
    </row>
    <row r="513" spans="20:24" x14ac:dyDescent="0.25">
      <c r="T513" s="85" t="s">
        <v>138</v>
      </c>
      <c r="U513" s="84">
        <v>48</v>
      </c>
      <c r="V513" s="84">
        <v>954</v>
      </c>
      <c r="W513" s="10">
        <v>0</v>
      </c>
      <c r="X513" s="84">
        <v>0</v>
      </c>
    </row>
    <row r="514" spans="20:24" x14ac:dyDescent="0.25">
      <c r="T514" s="85" t="s">
        <v>140</v>
      </c>
      <c r="U514" s="84">
        <v>6899</v>
      </c>
      <c r="V514" s="84">
        <v>7828</v>
      </c>
      <c r="W514" s="10">
        <v>6899</v>
      </c>
      <c r="X514" s="84">
        <v>7828</v>
      </c>
    </row>
    <row r="515" spans="20:24" x14ac:dyDescent="0.25">
      <c r="T515" s="33" t="s">
        <v>95</v>
      </c>
      <c r="U515" s="37">
        <v>382</v>
      </c>
      <c r="V515" s="37">
        <v>15193</v>
      </c>
      <c r="W515" s="38">
        <v>382</v>
      </c>
      <c r="X515" s="37">
        <v>14950</v>
      </c>
    </row>
    <row r="516" spans="20:24" x14ac:dyDescent="0.25">
      <c r="T516" s="39" t="s">
        <v>79</v>
      </c>
      <c r="U516" s="40">
        <v>382</v>
      </c>
      <c r="V516" s="40">
        <v>15193</v>
      </c>
      <c r="W516" s="41">
        <v>382</v>
      </c>
      <c r="X516" s="40">
        <v>14950</v>
      </c>
    </row>
    <row r="517" spans="20:24" x14ac:dyDescent="0.25">
      <c r="T517" s="85" t="s">
        <v>142</v>
      </c>
      <c r="U517" s="84">
        <v>0</v>
      </c>
      <c r="V517" s="84">
        <v>3869</v>
      </c>
      <c r="W517" s="10">
        <v>0</v>
      </c>
      <c r="X517" s="84">
        <v>3869</v>
      </c>
    </row>
    <row r="518" spans="20:24" x14ac:dyDescent="0.25">
      <c r="T518" s="85" t="s">
        <v>144</v>
      </c>
      <c r="U518" s="84">
        <v>0</v>
      </c>
      <c r="V518" s="84">
        <v>3908</v>
      </c>
      <c r="W518" s="10">
        <v>0</v>
      </c>
      <c r="X518" s="84">
        <v>3908</v>
      </c>
    </row>
    <row r="519" spans="20:24" x14ac:dyDescent="0.25">
      <c r="T519" s="85" t="s">
        <v>145</v>
      </c>
      <c r="U519" s="84">
        <v>0</v>
      </c>
      <c r="V519" s="84">
        <v>6961</v>
      </c>
      <c r="W519" s="10">
        <v>0</v>
      </c>
      <c r="X519" s="84">
        <v>6718</v>
      </c>
    </row>
    <row r="520" spans="20:24" x14ac:dyDescent="0.25">
      <c r="T520" s="85" t="s">
        <v>146</v>
      </c>
      <c r="U520" s="84">
        <v>382</v>
      </c>
      <c r="V520" s="84">
        <v>455</v>
      </c>
      <c r="W520" s="10">
        <v>382</v>
      </c>
      <c r="X520" s="84">
        <v>455</v>
      </c>
    </row>
    <row r="521" spans="20:24" x14ac:dyDescent="0.25">
      <c r="T521" s="33" t="s">
        <v>96</v>
      </c>
      <c r="U521" s="37">
        <v>84</v>
      </c>
      <c r="V521" s="37">
        <v>66652</v>
      </c>
      <c r="W521" s="38">
        <v>84</v>
      </c>
      <c r="X521" s="37">
        <v>66586</v>
      </c>
    </row>
    <row r="522" spans="20:24" x14ac:dyDescent="0.25">
      <c r="T522" s="39" t="s">
        <v>79</v>
      </c>
      <c r="U522" s="40">
        <v>84</v>
      </c>
      <c r="V522" s="40">
        <v>66652</v>
      </c>
      <c r="W522" s="41">
        <v>84</v>
      </c>
      <c r="X522" s="40">
        <v>66586</v>
      </c>
    </row>
    <row r="523" spans="20:24" x14ac:dyDescent="0.25">
      <c r="T523" s="85" t="s">
        <v>223</v>
      </c>
      <c r="U523" s="84">
        <v>0</v>
      </c>
      <c r="V523" s="84">
        <v>332</v>
      </c>
      <c r="W523" s="10">
        <v>0</v>
      </c>
      <c r="X523" s="84">
        <v>332</v>
      </c>
    </row>
    <row r="524" spans="20:24" x14ac:dyDescent="0.25">
      <c r="T524" s="85" t="s">
        <v>148</v>
      </c>
      <c r="U524" s="84">
        <v>0</v>
      </c>
      <c r="V524" s="84">
        <v>65406</v>
      </c>
      <c r="W524" s="10">
        <v>0</v>
      </c>
      <c r="X524" s="84">
        <v>65340</v>
      </c>
    </row>
    <row r="525" spans="20:24" x14ac:dyDescent="0.25">
      <c r="T525" s="85" t="s">
        <v>149</v>
      </c>
      <c r="U525" s="84">
        <v>84</v>
      </c>
      <c r="V525" s="84">
        <v>914</v>
      </c>
      <c r="W525" s="10">
        <v>84</v>
      </c>
      <c r="X525" s="84">
        <v>914</v>
      </c>
    </row>
    <row r="526" spans="20:24" x14ac:dyDescent="0.25">
      <c r="T526" s="33" t="s">
        <v>98</v>
      </c>
      <c r="U526" s="37">
        <v>4034</v>
      </c>
      <c r="V526" s="37">
        <v>86292</v>
      </c>
      <c r="W526" s="38">
        <v>3669</v>
      </c>
      <c r="X526" s="37">
        <v>84942</v>
      </c>
    </row>
    <row r="527" spans="20:24" x14ac:dyDescent="0.25">
      <c r="T527" s="39" t="s">
        <v>79</v>
      </c>
      <c r="U527" s="40">
        <v>4034</v>
      </c>
      <c r="V527" s="40">
        <v>86292</v>
      </c>
      <c r="W527" s="41">
        <v>3669</v>
      </c>
      <c r="X527" s="40">
        <v>84942</v>
      </c>
    </row>
    <row r="528" spans="20:24" x14ac:dyDescent="0.25">
      <c r="T528" s="85" t="s">
        <v>183</v>
      </c>
      <c r="U528" s="84">
        <v>0</v>
      </c>
      <c r="V528" s="84">
        <v>75711</v>
      </c>
      <c r="W528" s="10">
        <v>0</v>
      </c>
      <c r="X528" s="84">
        <v>74880</v>
      </c>
    </row>
    <row r="529" spans="20:24" x14ac:dyDescent="0.25">
      <c r="T529" s="85" t="s">
        <v>184</v>
      </c>
      <c r="U529" s="84">
        <v>3670</v>
      </c>
      <c r="V529" s="84">
        <v>10062</v>
      </c>
      <c r="W529" s="10">
        <v>3669</v>
      </c>
      <c r="X529" s="84">
        <v>10062</v>
      </c>
    </row>
    <row r="530" spans="20:24" x14ac:dyDescent="0.25">
      <c r="T530" s="85" t="s">
        <v>185</v>
      </c>
      <c r="U530" s="84">
        <v>364</v>
      </c>
      <c r="V530" s="84">
        <v>519</v>
      </c>
      <c r="W530" s="10">
        <v>0</v>
      </c>
      <c r="X530" s="84">
        <v>0</v>
      </c>
    </row>
    <row r="531" spans="20:24" x14ac:dyDescent="0.25">
      <c r="T531" s="34" t="s">
        <v>99</v>
      </c>
      <c r="U531" s="35">
        <v>354</v>
      </c>
      <c r="V531" s="35">
        <v>4555</v>
      </c>
      <c r="W531" s="36">
        <v>2053</v>
      </c>
      <c r="X531" s="35">
        <v>2329</v>
      </c>
    </row>
    <row r="532" spans="20:24" x14ac:dyDescent="0.25">
      <c r="T532" s="33" t="s">
        <v>101</v>
      </c>
      <c r="U532" s="37">
        <v>100</v>
      </c>
      <c r="V532" s="37">
        <v>485</v>
      </c>
      <c r="W532" s="38">
        <v>67</v>
      </c>
      <c r="X532" s="37">
        <v>375</v>
      </c>
    </row>
    <row r="533" spans="20:24" x14ac:dyDescent="0.25">
      <c r="T533" s="39" t="s">
        <v>79</v>
      </c>
      <c r="U533" s="40">
        <v>100</v>
      </c>
      <c r="V533" s="40">
        <v>485</v>
      </c>
      <c r="W533" s="41">
        <v>67</v>
      </c>
      <c r="X533" s="40">
        <v>375</v>
      </c>
    </row>
    <row r="534" spans="20:24" x14ac:dyDescent="0.25">
      <c r="T534" s="85" t="s">
        <v>157</v>
      </c>
      <c r="U534" s="84">
        <v>100</v>
      </c>
      <c r="V534" s="84">
        <v>485</v>
      </c>
      <c r="W534" s="10">
        <v>67</v>
      </c>
      <c r="X534" s="84">
        <v>375</v>
      </c>
    </row>
    <row r="535" spans="20:24" x14ac:dyDescent="0.25">
      <c r="T535" s="33" t="s">
        <v>102</v>
      </c>
      <c r="U535" s="37">
        <v>254</v>
      </c>
      <c r="V535" s="37">
        <v>4070</v>
      </c>
      <c r="W535" s="38">
        <v>1986</v>
      </c>
      <c r="X535" s="37">
        <v>1954</v>
      </c>
    </row>
    <row r="536" spans="20:24" x14ac:dyDescent="0.25">
      <c r="T536" s="39" t="s">
        <v>158</v>
      </c>
      <c r="U536" s="40">
        <v>254</v>
      </c>
      <c r="V536" s="40">
        <v>4070</v>
      </c>
      <c r="W536" s="41">
        <v>1986</v>
      </c>
      <c r="X536" s="40">
        <v>1954</v>
      </c>
    </row>
    <row r="537" spans="20:24" x14ac:dyDescent="0.25">
      <c r="T537" s="85" t="s">
        <v>160</v>
      </c>
      <c r="U537" s="84">
        <v>254</v>
      </c>
      <c r="V537" s="84">
        <v>4070</v>
      </c>
      <c r="W537" s="10">
        <v>1986</v>
      </c>
      <c r="X537" s="84">
        <v>1954</v>
      </c>
    </row>
    <row r="538" spans="20:24" x14ac:dyDescent="0.25">
      <c r="T538" s="34" t="s">
        <v>103</v>
      </c>
      <c r="U538" s="35">
        <v>29653</v>
      </c>
      <c r="V538" s="35">
        <v>126853</v>
      </c>
      <c r="W538" s="36">
        <v>15103</v>
      </c>
      <c r="X538" s="35">
        <v>61845</v>
      </c>
    </row>
    <row r="539" spans="20:24" x14ac:dyDescent="0.25">
      <c r="T539" s="33" t="s">
        <v>104</v>
      </c>
      <c r="U539" s="37">
        <v>7704</v>
      </c>
      <c r="V539" s="37">
        <v>21800</v>
      </c>
      <c r="W539" s="38">
        <v>5790</v>
      </c>
      <c r="X539" s="37">
        <v>19192</v>
      </c>
    </row>
    <row r="540" spans="20:24" x14ac:dyDescent="0.25">
      <c r="T540" s="39" t="s">
        <v>79</v>
      </c>
      <c r="U540" s="40">
        <v>7704</v>
      </c>
      <c r="V540" s="40">
        <v>21800</v>
      </c>
      <c r="W540" s="41">
        <v>5790</v>
      </c>
      <c r="X540" s="40">
        <v>19192</v>
      </c>
    </row>
    <row r="541" spans="20:24" x14ac:dyDescent="0.25">
      <c r="T541" s="85" t="s">
        <v>189</v>
      </c>
      <c r="U541" s="84">
        <v>7674</v>
      </c>
      <c r="V541" s="84">
        <v>9306</v>
      </c>
      <c r="W541" s="10">
        <v>5790</v>
      </c>
      <c r="X541" s="84">
        <v>7234</v>
      </c>
    </row>
    <row r="542" spans="20:24" x14ac:dyDescent="0.25">
      <c r="T542" s="85" t="s">
        <v>190</v>
      </c>
      <c r="U542" s="84">
        <v>30</v>
      </c>
      <c r="V542" s="84">
        <v>30</v>
      </c>
      <c r="W542" s="10">
        <v>0</v>
      </c>
      <c r="X542" s="84">
        <v>0</v>
      </c>
    </row>
    <row r="543" spans="20:24" x14ac:dyDescent="0.25">
      <c r="T543" s="85" t="s">
        <v>224</v>
      </c>
      <c r="U543" s="84">
        <v>0</v>
      </c>
      <c r="V543" s="84">
        <v>12464</v>
      </c>
      <c r="W543" s="10">
        <v>0</v>
      </c>
      <c r="X543" s="84">
        <v>11958</v>
      </c>
    </row>
    <row r="544" spans="20:24" x14ac:dyDescent="0.25">
      <c r="T544" s="33" t="s">
        <v>107</v>
      </c>
      <c r="U544" s="37">
        <v>21949</v>
      </c>
      <c r="V544" s="37">
        <v>105053</v>
      </c>
      <c r="W544" s="38">
        <v>9313</v>
      </c>
      <c r="X544" s="37">
        <v>42653</v>
      </c>
    </row>
    <row r="545" spans="20:24" x14ac:dyDescent="0.25">
      <c r="T545" s="39" t="s">
        <v>79</v>
      </c>
      <c r="U545" s="40">
        <v>21949</v>
      </c>
      <c r="V545" s="40">
        <v>105053</v>
      </c>
      <c r="W545" s="41">
        <v>9313</v>
      </c>
      <c r="X545" s="40">
        <v>42653</v>
      </c>
    </row>
    <row r="546" spans="20:24" x14ac:dyDescent="0.25">
      <c r="T546" s="85" t="s">
        <v>161</v>
      </c>
      <c r="U546" s="84">
        <v>0</v>
      </c>
      <c r="V546" s="84">
        <v>2660</v>
      </c>
      <c r="W546" s="10">
        <v>0</v>
      </c>
      <c r="X546" s="84">
        <v>1464</v>
      </c>
    </row>
    <row r="547" spans="20:24" x14ac:dyDescent="0.25">
      <c r="T547" s="85" t="s">
        <v>163</v>
      </c>
      <c r="U547" s="84">
        <v>3330</v>
      </c>
      <c r="V547" s="84">
        <v>3392</v>
      </c>
      <c r="W547" s="10">
        <v>489</v>
      </c>
      <c r="X547" s="84">
        <v>473</v>
      </c>
    </row>
    <row r="548" spans="20:24" x14ac:dyDescent="0.25">
      <c r="T548" s="85" t="s">
        <v>164</v>
      </c>
      <c r="U548" s="84">
        <v>17625</v>
      </c>
      <c r="V548" s="84">
        <v>90513</v>
      </c>
      <c r="W548" s="10">
        <v>8615</v>
      </c>
      <c r="X548" s="84">
        <v>37666</v>
      </c>
    </row>
    <row r="549" spans="20:24" x14ac:dyDescent="0.25">
      <c r="T549" s="85" t="s">
        <v>196</v>
      </c>
      <c r="U549" s="84">
        <v>994</v>
      </c>
      <c r="V549" s="84">
        <v>994</v>
      </c>
      <c r="W549" s="10">
        <v>209</v>
      </c>
      <c r="X549" s="84">
        <v>209</v>
      </c>
    </row>
    <row r="550" spans="20:24" x14ac:dyDescent="0.25">
      <c r="T550" s="85" t="s">
        <v>165</v>
      </c>
      <c r="U550" s="84">
        <v>0</v>
      </c>
      <c r="V550" s="84">
        <v>7309</v>
      </c>
      <c r="W550" s="10">
        <v>0</v>
      </c>
      <c r="X550" s="84">
        <v>2656</v>
      </c>
    </row>
    <row r="551" spans="20:24" x14ac:dyDescent="0.25">
      <c r="T551" s="85" t="s">
        <v>221</v>
      </c>
      <c r="U551" s="84">
        <v>0</v>
      </c>
      <c r="V551" s="84">
        <v>185</v>
      </c>
      <c r="W551" s="10">
        <v>0</v>
      </c>
      <c r="X551" s="84">
        <v>185</v>
      </c>
    </row>
    <row r="552" spans="20:24" x14ac:dyDescent="0.25">
      <c r="T552" s="74" t="s">
        <v>35</v>
      </c>
      <c r="U552" s="77">
        <v>2753</v>
      </c>
      <c r="V552" s="77">
        <v>2474542</v>
      </c>
      <c r="W552" s="78">
        <v>1128</v>
      </c>
      <c r="X552" s="77">
        <v>1002735</v>
      </c>
    </row>
    <row r="553" spans="20:24" x14ac:dyDescent="0.25">
      <c r="T553" s="34" t="s">
        <v>76</v>
      </c>
      <c r="U553" s="35">
        <v>2753</v>
      </c>
      <c r="V553" s="35">
        <v>2474542</v>
      </c>
      <c r="W553" s="36">
        <v>1128</v>
      </c>
      <c r="X553" s="35">
        <v>1002735</v>
      </c>
    </row>
    <row r="554" spans="20:24" x14ac:dyDescent="0.25">
      <c r="T554" s="33" t="s">
        <v>77</v>
      </c>
      <c r="U554" s="37">
        <v>478</v>
      </c>
      <c r="V554" s="37">
        <v>349940</v>
      </c>
      <c r="W554" s="38">
        <v>277</v>
      </c>
      <c r="X554" s="37">
        <v>203399</v>
      </c>
    </row>
    <row r="555" spans="20:24" x14ac:dyDescent="0.25">
      <c r="T555" s="39" t="s">
        <v>79</v>
      </c>
      <c r="U555" s="40">
        <v>478</v>
      </c>
      <c r="V555" s="40">
        <v>349940</v>
      </c>
      <c r="W555" s="41">
        <v>277</v>
      </c>
      <c r="X555" s="40">
        <v>203399</v>
      </c>
    </row>
    <row r="556" spans="20:24" x14ac:dyDescent="0.25">
      <c r="T556" s="85" t="s">
        <v>81</v>
      </c>
      <c r="U556" s="84">
        <v>478</v>
      </c>
      <c r="V556" s="84">
        <v>349940</v>
      </c>
      <c r="W556" s="10">
        <v>277</v>
      </c>
      <c r="X556" s="84">
        <v>203399</v>
      </c>
    </row>
    <row r="557" spans="20:24" x14ac:dyDescent="0.25">
      <c r="T557" s="33" t="s">
        <v>78</v>
      </c>
      <c r="U557" s="37">
        <v>2275</v>
      </c>
      <c r="V557" s="37">
        <v>2124602</v>
      </c>
      <c r="W557" s="38">
        <v>851</v>
      </c>
      <c r="X557" s="37">
        <v>799336</v>
      </c>
    </row>
    <row r="558" spans="20:24" x14ac:dyDescent="0.25">
      <c r="T558" s="39" t="s">
        <v>79</v>
      </c>
      <c r="U558" s="40">
        <v>2275</v>
      </c>
      <c r="V558" s="40">
        <v>2124602</v>
      </c>
      <c r="W558" s="41">
        <v>851</v>
      </c>
      <c r="X558" s="40">
        <v>799336</v>
      </c>
    </row>
    <row r="559" spans="20:24" x14ac:dyDescent="0.25">
      <c r="T559" s="85" t="s">
        <v>85</v>
      </c>
      <c r="U559" s="84">
        <v>2275</v>
      </c>
      <c r="V559" s="84">
        <v>2124602</v>
      </c>
      <c r="W559" s="10">
        <v>851</v>
      </c>
      <c r="X559" s="84">
        <v>799336</v>
      </c>
    </row>
    <row r="560" spans="20:24" x14ac:dyDescent="0.25">
      <c r="T560" s="74" t="s">
        <v>36</v>
      </c>
      <c r="U560" s="77">
        <v>28860</v>
      </c>
      <c r="V560" s="77">
        <v>3278891</v>
      </c>
      <c r="W560" s="78">
        <v>3901</v>
      </c>
      <c r="X560" s="77">
        <v>1016123</v>
      </c>
    </row>
    <row r="561" spans="20:24" x14ac:dyDescent="0.25">
      <c r="T561" s="34" t="s">
        <v>76</v>
      </c>
      <c r="U561" s="35">
        <v>3032</v>
      </c>
      <c r="V561" s="35">
        <v>2478192</v>
      </c>
      <c r="W561" s="36">
        <v>952</v>
      </c>
      <c r="X561" s="35">
        <v>783345</v>
      </c>
    </row>
    <row r="562" spans="20:24" x14ac:dyDescent="0.25">
      <c r="T562" s="33" t="s">
        <v>77</v>
      </c>
      <c r="U562" s="37">
        <v>770</v>
      </c>
      <c r="V562" s="37">
        <v>501817</v>
      </c>
      <c r="W562" s="38">
        <v>218</v>
      </c>
      <c r="X562" s="37">
        <v>139289</v>
      </c>
    </row>
    <row r="563" spans="20:24" x14ac:dyDescent="0.25">
      <c r="T563" s="39" t="s">
        <v>79</v>
      </c>
      <c r="U563" s="40">
        <v>770</v>
      </c>
      <c r="V563" s="40">
        <v>501817</v>
      </c>
      <c r="W563" s="41">
        <v>218</v>
      </c>
      <c r="X563" s="40">
        <v>139289</v>
      </c>
    </row>
    <row r="564" spans="20:24" x14ac:dyDescent="0.25">
      <c r="T564" s="85" t="s">
        <v>81</v>
      </c>
      <c r="U564" s="84">
        <v>770</v>
      </c>
      <c r="V564" s="84">
        <v>501817</v>
      </c>
      <c r="W564" s="10">
        <v>218</v>
      </c>
      <c r="X564" s="84">
        <v>139289</v>
      </c>
    </row>
    <row r="565" spans="20:24" x14ac:dyDescent="0.25">
      <c r="T565" s="33" t="s">
        <v>78</v>
      </c>
      <c r="U565" s="37">
        <v>1672</v>
      </c>
      <c r="V565" s="37">
        <v>1398329</v>
      </c>
      <c r="W565" s="38">
        <v>464</v>
      </c>
      <c r="X565" s="37">
        <v>390028</v>
      </c>
    </row>
    <row r="566" spans="20:24" x14ac:dyDescent="0.25">
      <c r="T566" s="39" t="s">
        <v>79</v>
      </c>
      <c r="U566" s="40">
        <v>1672</v>
      </c>
      <c r="V566" s="40">
        <v>1398329</v>
      </c>
      <c r="W566" s="41">
        <v>464</v>
      </c>
      <c r="X566" s="40">
        <v>390028</v>
      </c>
    </row>
    <row r="567" spans="20:24" x14ac:dyDescent="0.25">
      <c r="T567" s="85" t="s">
        <v>85</v>
      </c>
      <c r="U567" s="84">
        <v>890</v>
      </c>
      <c r="V567" s="84">
        <v>765199</v>
      </c>
      <c r="W567" s="10">
        <v>221</v>
      </c>
      <c r="X567" s="84">
        <v>187924</v>
      </c>
    </row>
    <row r="568" spans="20:24" x14ac:dyDescent="0.25">
      <c r="T568" s="85" t="s">
        <v>225</v>
      </c>
      <c r="U568" s="84">
        <v>22</v>
      </c>
      <c r="V568" s="84">
        <v>22</v>
      </c>
      <c r="W568" s="10">
        <v>0</v>
      </c>
      <c r="X568" s="84">
        <v>0</v>
      </c>
    </row>
    <row r="569" spans="20:24" x14ac:dyDescent="0.25">
      <c r="T569" s="85" t="s">
        <v>166</v>
      </c>
      <c r="U569" s="84">
        <v>760</v>
      </c>
      <c r="V569" s="84">
        <v>633108</v>
      </c>
      <c r="W569" s="10">
        <v>243</v>
      </c>
      <c r="X569" s="84">
        <v>202104</v>
      </c>
    </row>
    <row r="570" spans="20:24" x14ac:dyDescent="0.25">
      <c r="T570" s="33" t="s">
        <v>80</v>
      </c>
      <c r="U570" s="37">
        <v>537</v>
      </c>
      <c r="V570" s="37">
        <v>565066</v>
      </c>
      <c r="W570" s="38">
        <v>221</v>
      </c>
      <c r="X570" s="37">
        <v>241233</v>
      </c>
    </row>
    <row r="571" spans="20:24" x14ac:dyDescent="0.25">
      <c r="T571" s="39" t="s">
        <v>79</v>
      </c>
      <c r="U571" s="40">
        <v>537</v>
      </c>
      <c r="V571" s="40">
        <v>565066</v>
      </c>
      <c r="W571" s="41">
        <v>221</v>
      </c>
      <c r="X571" s="40">
        <v>241233</v>
      </c>
    </row>
    <row r="572" spans="20:24" x14ac:dyDescent="0.25">
      <c r="T572" s="85" t="s">
        <v>167</v>
      </c>
      <c r="U572" s="84">
        <v>515</v>
      </c>
      <c r="V572" s="84">
        <v>565044</v>
      </c>
      <c r="W572" s="10">
        <v>221</v>
      </c>
      <c r="X572" s="84">
        <v>241233</v>
      </c>
    </row>
    <row r="573" spans="20:24" x14ac:dyDescent="0.25">
      <c r="T573" s="85" t="s">
        <v>226</v>
      </c>
      <c r="U573" s="84">
        <v>22</v>
      </c>
      <c r="V573" s="84">
        <v>22</v>
      </c>
      <c r="W573" s="10">
        <v>0</v>
      </c>
      <c r="X573" s="84">
        <v>0</v>
      </c>
    </row>
    <row r="574" spans="20:24" x14ac:dyDescent="0.25">
      <c r="T574" s="33" t="s">
        <v>83</v>
      </c>
      <c r="U574" s="37">
        <v>53</v>
      </c>
      <c r="V574" s="37">
        <v>12980</v>
      </c>
      <c r="W574" s="38">
        <v>49</v>
      </c>
      <c r="X574" s="37">
        <v>12795</v>
      </c>
    </row>
    <row r="575" spans="20:24" x14ac:dyDescent="0.25">
      <c r="T575" s="39" t="s">
        <v>111</v>
      </c>
      <c r="U575" s="40">
        <v>53</v>
      </c>
      <c r="V575" s="40">
        <v>12980</v>
      </c>
      <c r="W575" s="41">
        <v>49</v>
      </c>
      <c r="X575" s="40">
        <v>12795</v>
      </c>
    </row>
    <row r="576" spans="20:24" x14ac:dyDescent="0.25">
      <c r="T576" s="85" t="s">
        <v>112</v>
      </c>
      <c r="U576" s="84">
        <v>53</v>
      </c>
      <c r="V576" s="84">
        <v>12980</v>
      </c>
      <c r="W576" s="10">
        <v>49</v>
      </c>
      <c r="X576" s="84">
        <v>12795</v>
      </c>
    </row>
    <row r="577" spans="20:24" x14ac:dyDescent="0.25">
      <c r="T577" s="34" t="s">
        <v>87</v>
      </c>
      <c r="U577" s="35">
        <v>39</v>
      </c>
      <c r="V577" s="35">
        <v>11490</v>
      </c>
      <c r="W577" s="36">
        <v>0</v>
      </c>
      <c r="X577" s="35">
        <v>0</v>
      </c>
    </row>
    <row r="578" spans="20:24" x14ac:dyDescent="0.25">
      <c r="T578" s="33" t="s">
        <v>88</v>
      </c>
      <c r="U578" s="37">
        <v>39</v>
      </c>
      <c r="V578" s="37">
        <v>11490</v>
      </c>
      <c r="W578" s="38">
        <v>0</v>
      </c>
      <c r="X578" s="37">
        <v>0</v>
      </c>
    </row>
    <row r="579" spans="20:24" x14ac:dyDescent="0.25">
      <c r="T579" s="39" t="s">
        <v>79</v>
      </c>
      <c r="U579" s="40">
        <v>39</v>
      </c>
      <c r="V579" s="40">
        <v>11490</v>
      </c>
      <c r="W579" s="41">
        <v>0</v>
      </c>
      <c r="X579" s="40">
        <v>0</v>
      </c>
    </row>
    <row r="580" spans="20:24" x14ac:dyDescent="0.25">
      <c r="T580" s="85" t="s">
        <v>180</v>
      </c>
      <c r="U580" s="84">
        <v>39</v>
      </c>
      <c r="V580" s="84">
        <v>416</v>
      </c>
      <c r="W580" s="10">
        <v>0</v>
      </c>
      <c r="X580" s="84">
        <v>0</v>
      </c>
    </row>
    <row r="581" spans="20:24" x14ac:dyDescent="0.25">
      <c r="T581" s="85" t="s">
        <v>117</v>
      </c>
      <c r="U581" s="84">
        <v>0</v>
      </c>
      <c r="V581" s="84">
        <v>330</v>
      </c>
      <c r="W581" s="10">
        <v>0</v>
      </c>
      <c r="X581" s="84">
        <v>0</v>
      </c>
    </row>
    <row r="582" spans="20:24" x14ac:dyDescent="0.25">
      <c r="T582" s="85" t="s">
        <v>118</v>
      </c>
      <c r="U582" s="84">
        <v>0</v>
      </c>
      <c r="V582" s="84">
        <v>10703</v>
      </c>
      <c r="W582" s="10">
        <v>0</v>
      </c>
      <c r="X582" s="84">
        <v>0</v>
      </c>
    </row>
    <row r="583" spans="20:24" x14ac:dyDescent="0.25">
      <c r="T583" s="85" t="s">
        <v>119</v>
      </c>
      <c r="U583" s="84">
        <v>0</v>
      </c>
      <c r="V583" s="84">
        <v>41</v>
      </c>
      <c r="W583" s="10">
        <v>0</v>
      </c>
      <c r="X583" s="84">
        <v>0</v>
      </c>
    </row>
    <row r="584" spans="20:24" x14ac:dyDescent="0.25">
      <c r="T584" s="34" t="s">
        <v>90</v>
      </c>
      <c r="U584" s="35">
        <v>12269</v>
      </c>
      <c r="V584" s="35">
        <v>596001</v>
      </c>
      <c r="W584" s="36">
        <v>0</v>
      </c>
      <c r="X584" s="35">
        <v>208533</v>
      </c>
    </row>
    <row r="585" spans="20:24" x14ac:dyDescent="0.25">
      <c r="T585" s="33" t="s">
        <v>92</v>
      </c>
      <c r="U585" s="37">
        <v>1001</v>
      </c>
      <c r="V585" s="37">
        <v>40654</v>
      </c>
      <c r="W585" s="38">
        <v>0</v>
      </c>
      <c r="X585" s="37">
        <v>0</v>
      </c>
    </row>
    <row r="586" spans="20:24" x14ac:dyDescent="0.25">
      <c r="T586" s="39" t="s">
        <v>121</v>
      </c>
      <c r="U586" s="40">
        <v>60</v>
      </c>
      <c r="V586" s="40">
        <v>2643</v>
      </c>
      <c r="W586" s="41">
        <v>0</v>
      </c>
      <c r="X586" s="40">
        <v>0</v>
      </c>
    </row>
    <row r="587" spans="20:24" x14ac:dyDescent="0.25">
      <c r="T587" s="85" t="s">
        <v>122</v>
      </c>
      <c r="U587" s="84">
        <v>0</v>
      </c>
      <c r="V587" s="84">
        <v>1813</v>
      </c>
      <c r="W587" s="10">
        <v>0</v>
      </c>
      <c r="X587" s="84">
        <v>0</v>
      </c>
    </row>
    <row r="588" spans="20:24" x14ac:dyDescent="0.25">
      <c r="T588" s="85" t="s">
        <v>123</v>
      </c>
      <c r="U588" s="84">
        <v>19</v>
      </c>
      <c r="V588" s="84">
        <v>460</v>
      </c>
      <c r="W588" s="10">
        <v>0</v>
      </c>
      <c r="X588" s="84">
        <v>0</v>
      </c>
    </row>
    <row r="589" spans="20:24" x14ac:dyDescent="0.25">
      <c r="T589" s="85" t="s">
        <v>212</v>
      </c>
      <c r="U589" s="84">
        <v>0</v>
      </c>
      <c r="V589" s="84">
        <v>60</v>
      </c>
      <c r="W589" s="10">
        <v>0</v>
      </c>
      <c r="X589" s="84">
        <v>0</v>
      </c>
    </row>
    <row r="590" spans="20:24" x14ac:dyDescent="0.25">
      <c r="T590" s="85" t="s">
        <v>200</v>
      </c>
      <c r="U590" s="84">
        <v>41</v>
      </c>
      <c r="V590" s="84">
        <v>310</v>
      </c>
      <c r="W590" s="10">
        <v>0</v>
      </c>
      <c r="X590" s="84">
        <v>0</v>
      </c>
    </row>
    <row r="591" spans="20:24" x14ac:dyDescent="0.25">
      <c r="T591" s="39" t="s">
        <v>124</v>
      </c>
      <c r="U591" s="40">
        <v>797</v>
      </c>
      <c r="V591" s="40">
        <v>20971</v>
      </c>
      <c r="W591" s="41">
        <v>0</v>
      </c>
      <c r="X591" s="40">
        <v>0</v>
      </c>
    </row>
    <row r="592" spans="20:24" x14ac:dyDescent="0.25">
      <c r="T592" s="85" t="s">
        <v>125</v>
      </c>
      <c r="U592" s="84">
        <v>0</v>
      </c>
      <c r="V592" s="84">
        <v>1566</v>
      </c>
      <c r="W592" s="10">
        <v>0</v>
      </c>
      <c r="X592" s="84">
        <v>0</v>
      </c>
    </row>
    <row r="593" spans="20:24" x14ac:dyDescent="0.25">
      <c r="T593" s="85" t="s">
        <v>126</v>
      </c>
      <c r="U593" s="84">
        <v>590</v>
      </c>
      <c r="V593" s="84">
        <v>18432</v>
      </c>
      <c r="W593" s="10">
        <v>0</v>
      </c>
      <c r="X593" s="84">
        <v>0</v>
      </c>
    </row>
    <row r="594" spans="20:24" x14ac:dyDescent="0.25">
      <c r="T594" s="85" t="s">
        <v>214</v>
      </c>
      <c r="U594" s="84">
        <v>0</v>
      </c>
      <c r="V594" s="84">
        <v>45</v>
      </c>
      <c r="W594" s="10">
        <v>0</v>
      </c>
      <c r="X594" s="84">
        <v>0</v>
      </c>
    </row>
    <row r="595" spans="20:24" x14ac:dyDescent="0.25">
      <c r="T595" s="85" t="s">
        <v>127</v>
      </c>
      <c r="U595" s="84">
        <v>201</v>
      </c>
      <c r="V595" s="84">
        <v>922</v>
      </c>
      <c r="W595" s="10">
        <v>0</v>
      </c>
      <c r="X595" s="84">
        <v>0</v>
      </c>
    </row>
    <row r="596" spans="20:24" x14ac:dyDescent="0.25">
      <c r="T596" s="85" t="s">
        <v>216</v>
      </c>
      <c r="U596" s="84">
        <v>6</v>
      </c>
      <c r="V596" s="84">
        <v>6</v>
      </c>
      <c r="W596" s="10">
        <v>0</v>
      </c>
      <c r="X596" s="84">
        <v>0</v>
      </c>
    </row>
    <row r="597" spans="20:24" x14ac:dyDescent="0.25">
      <c r="T597" s="39" t="s">
        <v>128</v>
      </c>
      <c r="U597" s="40">
        <v>144</v>
      </c>
      <c r="V597" s="40">
        <v>17040</v>
      </c>
      <c r="W597" s="41">
        <v>0</v>
      </c>
      <c r="X597" s="40">
        <v>0</v>
      </c>
    </row>
    <row r="598" spans="20:24" x14ac:dyDescent="0.25">
      <c r="T598" s="85" t="s">
        <v>129</v>
      </c>
      <c r="U598" s="84">
        <v>0</v>
      </c>
      <c r="V598" s="84">
        <v>14569</v>
      </c>
      <c r="W598" s="10">
        <v>0</v>
      </c>
      <c r="X598" s="84">
        <v>0</v>
      </c>
    </row>
    <row r="599" spans="20:24" x14ac:dyDescent="0.25">
      <c r="T599" s="85" t="s">
        <v>130</v>
      </c>
      <c r="U599" s="84">
        <v>45</v>
      </c>
      <c r="V599" s="84">
        <v>2064</v>
      </c>
      <c r="W599" s="10">
        <v>0</v>
      </c>
      <c r="X599" s="84">
        <v>0</v>
      </c>
    </row>
    <row r="600" spans="20:24" x14ac:dyDescent="0.25">
      <c r="T600" s="85" t="s">
        <v>131</v>
      </c>
      <c r="U600" s="84">
        <v>0</v>
      </c>
      <c r="V600" s="84">
        <v>55</v>
      </c>
      <c r="W600" s="10">
        <v>0</v>
      </c>
      <c r="X600" s="84">
        <v>0</v>
      </c>
    </row>
    <row r="601" spans="20:24" x14ac:dyDescent="0.25">
      <c r="T601" s="85" t="s">
        <v>132</v>
      </c>
      <c r="U601" s="84">
        <v>99</v>
      </c>
      <c r="V601" s="84">
        <v>352</v>
      </c>
      <c r="W601" s="10">
        <v>0</v>
      </c>
      <c r="X601" s="84">
        <v>0</v>
      </c>
    </row>
    <row r="602" spans="20:24" x14ac:dyDescent="0.25">
      <c r="T602" s="33" t="s">
        <v>93</v>
      </c>
      <c r="U602" s="37">
        <v>1521</v>
      </c>
      <c r="V602" s="37">
        <v>19467</v>
      </c>
      <c r="W602" s="38">
        <v>0</v>
      </c>
      <c r="X602" s="37">
        <v>841</v>
      </c>
    </row>
    <row r="603" spans="20:24" x14ac:dyDescent="0.25">
      <c r="T603" s="39" t="s">
        <v>79</v>
      </c>
      <c r="U603" s="40">
        <v>1521</v>
      </c>
      <c r="V603" s="40">
        <v>19467</v>
      </c>
      <c r="W603" s="41">
        <v>0</v>
      </c>
      <c r="X603" s="40">
        <v>841</v>
      </c>
    </row>
    <row r="604" spans="20:24" x14ac:dyDescent="0.25">
      <c r="T604" s="85" t="s">
        <v>134</v>
      </c>
      <c r="U604" s="84">
        <v>0</v>
      </c>
      <c r="V604" s="84">
        <v>12099</v>
      </c>
      <c r="W604" s="10">
        <v>0</v>
      </c>
      <c r="X604" s="84">
        <v>841</v>
      </c>
    </row>
    <row r="605" spans="20:24" x14ac:dyDescent="0.25">
      <c r="T605" s="85" t="s">
        <v>135</v>
      </c>
      <c r="U605" s="84">
        <v>1521</v>
      </c>
      <c r="V605" s="84">
        <v>6997</v>
      </c>
      <c r="W605" s="10">
        <v>0</v>
      </c>
      <c r="X605" s="84">
        <v>0</v>
      </c>
    </row>
    <row r="606" spans="20:24" x14ac:dyDescent="0.25">
      <c r="T606" s="85" t="s">
        <v>136</v>
      </c>
      <c r="U606" s="84">
        <v>0</v>
      </c>
      <c r="V606" s="84">
        <v>371</v>
      </c>
      <c r="W606" s="10">
        <v>0</v>
      </c>
      <c r="X606" s="84">
        <v>0</v>
      </c>
    </row>
    <row r="607" spans="20:24" x14ac:dyDescent="0.25">
      <c r="T607" s="33" t="s">
        <v>94</v>
      </c>
      <c r="U607" s="37">
        <v>679</v>
      </c>
      <c r="V607" s="37">
        <v>358717</v>
      </c>
      <c r="W607" s="38">
        <v>0</v>
      </c>
      <c r="X607" s="37">
        <v>207692</v>
      </c>
    </row>
    <row r="608" spans="20:24" x14ac:dyDescent="0.25">
      <c r="T608" s="39" t="s">
        <v>79</v>
      </c>
      <c r="U608" s="40">
        <v>679</v>
      </c>
      <c r="V608" s="40">
        <v>358717</v>
      </c>
      <c r="W608" s="41">
        <v>0</v>
      </c>
      <c r="X608" s="40">
        <v>207692</v>
      </c>
    </row>
    <row r="609" spans="20:24" x14ac:dyDescent="0.25">
      <c r="T609" s="85" t="s">
        <v>137</v>
      </c>
      <c r="U609" s="84">
        <v>0</v>
      </c>
      <c r="V609" s="84">
        <v>335599</v>
      </c>
      <c r="W609" s="10">
        <v>0</v>
      </c>
      <c r="X609" s="84">
        <v>207692</v>
      </c>
    </row>
    <row r="610" spans="20:24" x14ac:dyDescent="0.25">
      <c r="T610" s="85" t="s">
        <v>138</v>
      </c>
      <c r="U610" s="84">
        <v>604</v>
      </c>
      <c r="V610" s="84">
        <v>22854</v>
      </c>
      <c r="W610" s="10">
        <v>0</v>
      </c>
      <c r="X610" s="84">
        <v>0</v>
      </c>
    </row>
    <row r="611" spans="20:24" x14ac:dyDescent="0.25">
      <c r="T611" s="85" t="s">
        <v>140</v>
      </c>
      <c r="U611" s="84">
        <v>45</v>
      </c>
      <c r="V611" s="84">
        <v>234</v>
      </c>
      <c r="W611" s="10">
        <v>0</v>
      </c>
      <c r="X611" s="84">
        <v>0</v>
      </c>
    </row>
    <row r="612" spans="20:24" x14ac:dyDescent="0.25">
      <c r="T612" s="85" t="s">
        <v>141</v>
      </c>
      <c r="U612" s="84">
        <v>30</v>
      </c>
      <c r="V612" s="84">
        <v>30</v>
      </c>
      <c r="W612" s="10">
        <v>0</v>
      </c>
      <c r="X612" s="84">
        <v>0</v>
      </c>
    </row>
    <row r="613" spans="20:24" x14ac:dyDescent="0.25">
      <c r="T613" s="33" t="s">
        <v>95</v>
      </c>
      <c r="U613" s="37">
        <v>556</v>
      </c>
      <c r="V613" s="37">
        <v>12099</v>
      </c>
      <c r="W613" s="38">
        <v>0</v>
      </c>
      <c r="X613" s="37">
        <v>0</v>
      </c>
    </row>
    <row r="614" spans="20:24" x14ac:dyDescent="0.25">
      <c r="T614" s="39" t="s">
        <v>79</v>
      </c>
      <c r="U614" s="40">
        <v>556</v>
      </c>
      <c r="V614" s="40">
        <v>12099</v>
      </c>
      <c r="W614" s="41">
        <v>0</v>
      </c>
      <c r="X614" s="40">
        <v>0</v>
      </c>
    </row>
    <row r="615" spans="20:24" x14ac:dyDescent="0.25">
      <c r="T615" s="85" t="s">
        <v>142</v>
      </c>
      <c r="U615" s="84">
        <v>0</v>
      </c>
      <c r="V615" s="84">
        <v>6596</v>
      </c>
      <c r="W615" s="10">
        <v>0</v>
      </c>
      <c r="X615" s="84">
        <v>0</v>
      </c>
    </row>
    <row r="616" spans="20:24" x14ac:dyDescent="0.25">
      <c r="T616" s="85" t="s">
        <v>144</v>
      </c>
      <c r="U616" s="84">
        <v>0</v>
      </c>
      <c r="V616" s="84">
        <v>2168</v>
      </c>
      <c r="W616" s="10">
        <v>0</v>
      </c>
      <c r="X616" s="84">
        <v>0</v>
      </c>
    </row>
    <row r="617" spans="20:24" x14ac:dyDescent="0.25">
      <c r="T617" s="85" t="s">
        <v>181</v>
      </c>
      <c r="U617" s="84">
        <v>0</v>
      </c>
      <c r="V617" s="84">
        <v>221</v>
      </c>
      <c r="W617" s="10">
        <v>0</v>
      </c>
      <c r="X617" s="84">
        <v>0</v>
      </c>
    </row>
    <row r="618" spans="20:24" x14ac:dyDescent="0.25">
      <c r="T618" s="85" t="s">
        <v>145</v>
      </c>
      <c r="U618" s="84">
        <v>0</v>
      </c>
      <c r="V618" s="84">
        <v>992</v>
      </c>
      <c r="W618" s="10">
        <v>0</v>
      </c>
      <c r="X618" s="84">
        <v>0</v>
      </c>
    </row>
    <row r="619" spans="20:24" x14ac:dyDescent="0.25">
      <c r="T619" s="85" t="s">
        <v>146</v>
      </c>
      <c r="U619" s="84">
        <v>538</v>
      </c>
      <c r="V619" s="84">
        <v>2104</v>
      </c>
      <c r="W619" s="10">
        <v>0</v>
      </c>
      <c r="X619" s="84">
        <v>0</v>
      </c>
    </row>
    <row r="620" spans="20:24" x14ac:dyDescent="0.25">
      <c r="T620" s="85" t="s">
        <v>182</v>
      </c>
      <c r="U620" s="84">
        <v>18</v>
      </c>
      <c r="V620" s="84">
        <v>18</v>
      </c>
      <c r="W620" s="10">
        <v>0</v>
      </c>
      <c r="X620" s="84">
        <v>0</v>
      </c>
    </row>
    <row r="621" spans="20:24" x14ac:dyDescent="0.25">
      <c r="T621" s="33" t="s">
        <v>96</v>
      </c>
      <c r="U621" s="37">
        <v>21</v>
      </c>
      <c r="V621" s="37">
        <v>21836</v>
      </c>
      <c r="W621" s="38">
        <v>0</v>
      </c>
      <c r="X621" s="37">
        <v>0</v>
      </c>
    </row>
    <row r="622" spans="20:24" x14ac:dyDescent="0.25">
      <c r="T622" s="39" t="s">
        <v>79</v>
      </c>
      <c r="U622" s="40">
        <v>21</v>
      </c>
      <c r="V622" s="40">
        <v>21836</v>
      </c>
      <c r="W622" s="41">
        <v>0</v>
      </c>
      <c r="X622" s="40">
        <v>0</v>
      </c>
    </row>
    <row r="623" spans="20:24" x14ac:dyDescent="0.25">
      <c r="T623" s="85" t="s">
        <v>223</v>
      </c>
      <c r="U623" s="84">
        <v>0</v>
      </c>
      <c r="V623" s="84">
        <v>1115</v>
      </c>
      <c r="W623" s="10">
        <v>0</v>
      </c>
      <c r="X623" s="84">
        <v>0</v>
      </c>
    </row>
    <row r="624" spans="20:24" x14ac:dyDescent="0.25">
      <c r="T624" s="85" t="s">
        <v>227</v>
      </c>
      <c r="U624" s="84">
        <v>0</v>
      </c>
      <c r="V624" s="84">
        <v>20521</v>
      </c>
      <c r="W624" s="10">
        <v>0</v>
      </c>
      <c r="X624" s="84">
        <v>0</v>
      </c>
    </row>
    <row r="625" spans="20:24" x14ac:dyDescent="0.25">
      <c r="T625" s="85" t="s">
        <v>149</v>
      </c>
      <c r="U625" s="84">
        <v>21</v>
      </c>
      <c r="V625" s="84">
        <v>200</v>
      </c>
      <c r="W625" s="10">
        <v>0</v>
      </c>
      <c r="X625" s="84">
        <v>0</v>
      </c>
    </row>
    <row r="626" spans="20:24" x14ac:dyDescent="0.25">
      <c r="T626" s="33" t="s">
        <v>98</v>
      </c>
      <c r="U626" s="37">
        <v>8491</v>
      </c>
      <c r="V626" s="37">
        <v>143228</v>
      </c>
      <c r="W626" s="38">
        <v>0</v>
      </c>
      <c r="X626" s="37">
        <v>0</v>
      </c>
    </row>
    <row r="627" spans="20:24" x14ac:dyDescent="0.25">
      <c r="T627" s="39" t="s">
        <v>79</v>
      </c>
      <c r="U627" s="40">
        <v>8491</v>
      </c>
      <c r="V627" s="40">
        <v>143228</v>
      </c>
      <c r="W627" s="41">
        <v>0</v>
      </c>
      <c r="X627" s="40">
        <v>0</v>
      </c>
    </row>
    <row r="628" spans="20:24" x14ac:dyDescent="0.25">
      <c r="T628" s="85" t="s">
        <v>183</v>
      </c>
      <c r="U628" s="84">
        <v>0</v>
      </c>
      <c r="V628" s="84">
        <v>72047</v>
      </c>
      <c r="W628" s="10">
        <v>0</v>
      </c>
      <c r="X628" s="84">
        <v>0</v>
      </c>
    </row>
    <row r="629" spans="20:24" x14ac:dyDescent="0.25">
      <c r="T629" s="85" t="s">
        <v>184</v>
      </c>
      <c r="U629" s="84">
        <v>8452</v>
      </c>
      <c r="V629" s="84">
        <v>71103</v>
      </c>
      <c r="W629" s="10">
        <v>0</v>
      </c>
      <c r="X629" s="84">
        <v>0</v>
      </c>
    </row>
    <row r="630" spans="20:24" x14ac:dyDescent="0.25">
      <c r="T630" s="85" t="s">
        <v>185</v>
      </c>
      <c r="U630" s="84">
        <v>39</v>
      </c>
      <c r="V630" s="84">
        <v>78</v>
      </c>
      <c r="W630" s="10">
        <v>0</v>
      </c>
      <c r="X630" s="84">
        <v>0</v>
      </c>
    </row>
    <row r="631" spans="20:24" x14ac:dyDescent="0.25">
      <c r="T631" s="34" t="s">
        <v>99</v>
      </c>
      <c r="U631" s="35">
        <v>7291</v>
      </c>
      <c r="V631" s="35">
        <v>145550</v>
      </c>
      <c r="W631" s="36">
        <v>311</v>
      </c>
      <c r="X631" s="35">
        <v>1975</v>
      </c>
    </row>
    <row r="632" spans="20:24" x14ac:dyDescent="0.25">
      <c r="T632" s="33" t="s">
        <v>100</v>
      </c>
      <c r="U632" s="37">
        <v>6319</v>
      </c>
      <c r="V632" s="37">
        <v>141205</v>
      </c>
      <c r="W632" s="38">
        <v>0</v>
      </c>
      <c r="X632" s="37">
        <v>0</v>
      </c>
    </row>
    <row r="633" spans="20:24" x14ac:dyDescent="0.25">
      <c r="T633" s="39" t="s">
        <v>153</v>
      </c>
      <c r="U633" s="40">
        <v>6319</v>
      </c>
      <c r="V633" s="40">
        <v>141205</v>
      </c>
      <c r="W633" s="41">
        <v>0</v>
      </c>
      <c r="X633" s="40">
        <v>0</v>
      </c>
    </row>
    <row r="634" spans="20:24" x14ac:dyDescent="0.25">
      <c r="T634" s="85" t="s">
        <v>154</v>
      </c>
      <c r="U634" s="84">
        <v>528</v>
      </c>
      <c r="V634" s="84">
        <v>14386</v>
      </c>
      <c r="W634" s="10">
        <v>0</v>
      </c>
      <c r="X634" s="84">
        <v>0</v>
      </c>
    </row>
    <row r="635" spans="20:24" x14ac:dyDescent="0.25">
      <c r="T635" s="85" t="s">
        <v>155</v>
      </c>
      <c r="U635" s="84">
        <v>4157</v>
      </c>
      <c r="V635" s="84">
        <v>80999</v>
      </c>
      <c r="W635" s="10">
        <v>0</v>
      </c>
      <c r="X635" s="84">
        <v>0</v>
      </c>
    </row>
    <row r="636" spans="20:24" x14ac:dyDescent="0.25">
      <c r="T636" s="85" t="s">
        <v>186</v>
      </c>
      <c r="U636" s="84">
        <v>194</v>
      </c>
      <c r="V636" s="84">
        <v>4749</v>
      </c>
      <c r="W636" s="10">
        <v>0</v>
      </c>
      <c r="X636" s="84">
        <v>0</v>
      </c>
    </row>
    <row r="637" spans="20:24" x14ac:dyDescent="0.25">
      <c r="T637" s="85" t="s">
        <v>156</v>
      </c>
      <c r="U637" s="84">
        <v>1440</v>
      </c>
      <c r="V637" s="84">
        <v>41071</v>
      </c>
      <c r="W637" s="10">
        <v>0</v>
      </c>
      <c r="X637" s="84">
        <v>0</v>
      </c>
    </row>
    <row r="638" spans="20:24" x14ac:dyDescent="0.25">
      <c r="T638" s="33" t="s">
        <v>102</v>
      </c>
      <c r="U638" s="37">
        <v>972</v>
      </c>
      <c r="V638" s="37">
        <v>4345</v>
      </c>
      <c r="W638" s="38">
        <v>311</v>
      </c>
      <c r="X638" s="37">
        <v>1975</v>
      </c>
    </row>
    <row r="639" spans="20:24" x14ac:dyDescent="0.25">
      <c r="T639" s="39" t="s">
        <v>158</v>
      </c>
      <c r="U639" s="40">
        <v>972</v>
      </c>
      <c r="V639" s="40">
        <v>4345</v>
      </c>
      <c r="W639" s="41">
        <v>311</v>
      </c>
      <c r="X639" s="40">
        <v>1975</v>
      </c>
    </row>
    <row r="640" spans="20:24" x14ac:dyDescent="0.25">
      <c r="T640" s="85" t="s">
        <v>159</v>
      </c>
      <c r="U640" s="84">
        <v>693</v>
      </c>
      <c r="V640" s="84">
        <v>4066</v>
      </c>
      <c r="W640" s="10">
        <v>306</v>
      </c>
      <c r="X640" s="84">
        <v>1970</v>
      </c>
    </row>
    <row r="641" spans="20:24" x14ac:dyDescent="0.25">
      <c r="T641" s="85" t="s">
        <v>160</v>
      </c>
      <c r="U641" s="84">
        <v>279</v>
      </c>
      <c r="V641" s="84">
        <v>279</v>
      </c>
      <c r="W641" s="10">
        <v>5</v>
      </c>
      <c r="X641" s="84">
        <v>5</v>
      </c>
    </row>
    <row r="642" spans="20:24" x14ac:dyDescent="0.25">
      <c r="T642" s="34" t="s">
        <v>103</v>
      </c>
      <c r="U642" s="35">
        <v>6229</v>
      </c>
      <c r="V642" s="35">
        <v>47658</v>
      </c>
      <c r="W642" s="36">
        <v>2638</v>
      </c>
      <c r="X642" s="35">
        <v>22270</v>
      </c>
    </row>
    <row r="643" spans="20:24" x14ac:dyDescent="0.25">
      <c r="T643" s="33" t="s">
        <v>107</v>
      </c>
      <c r="U643" s="37">
        <v>6229</v>
      </c>
      <c r="V643" s="37">
        <v>47658</v>
      </c>
      <c r="W643" s="38">
        <v>2638</v>
      </c>
      <c r="X643" s="37">
        <v>22270</v>
      </c>
    </row>
    <row r="644" spans="20:24" x14ac:dyDescent="0.25">
      <c r="T644" s="39" t="s">
        <v>79</v>
      </c>
      <c r="U644" s="40">
        <v>6229</v>
      </c>
      <c r="V644" s="40">
        <v>47658</v>
      </c>
      <c r="W644" s="41">
        <v>2638</v>
      </c>
      <c r="X644" s="40">
        <v>22270</v>
      </c>
    </row>
    <row r="645" spans="20:24" x14ac:dyDescent="0.25">
      <c r="T645" s="85" t="s">
        <v>161</v>
      </c>
      <c r="U645" s="84">
        <v>0</v>
      </c>
      <c r="V645" s="84">
        <v>1066</v>
      </c>
      <c r="W645" s="10">
        <v>0</v>
      </c>
      <c r="X645" s="84">
        <v>457</v>
      </c>
    </row>
    <row r="646" spans="20:24" x14ac:dyDescent="0.25">
      <c r="T646" s="85" t="s">
        <v>164</v>
      </c>
      <c r="U646" s="84">
        <v>1101</v>
      </c>
      <c r="V646" s="84">
        <v>8585</v>
      </c>
      <c r="W646" s="10">
        <v>444</v>
      </c>
      <c r="X646" s="84">
        <v>4095</v>
      </c>
    </row>
    <row r="647" spans="20:24" x14ac:dyDescent="0.25">
      <c r="T647" s="85" t="s">
        <v>196</v>
      </c>
      <c r="U647" s="84">
        <v>5128</v>
      </c>
      <c r="V647" s="84">
        <v>5124</v>
      </c>
      <c r="W647" s="10">
        <v>2194</v>
      </c>
      <c r="X647" s="84">
        <v>2194</v>
      </c>
    </row>
    <row r="648" spans="20:24" x14ac:dyDescent="0.25">
      <c r="T648" s="85" t="s">
        <v>165</v>
      </c>
      <c r="U648" s="84">
        <v>0</v>
      </c>
      <c r="V648" s="84">
        <v>32883</v>
      </c>
      <c r="W648" s="10">
        <v>0</v>
      </c>
      <c r="X648" s="84">
        <v>15524</v>
      </c>
    </row>
    <row r="649" spans="20:24" x14ac:dyDescent="0.25">
      <c r="T649" s="74" t="s">
        <v>37</v>
      </c>
      <c r="U649" s="77">
        <v>10193</v>
      </c>
      <c r="V649" s="77">
        <v>773293</v>
      </c>
      <c r="W649" s="78">
        <v>4751</v>
      </c>
      <c r="X649" s="77">
        <v>582877</v>
      </c>
    </row>
    <row r="650" spans="20:24" x14ac:dyDescent="0.25">
      <c r="T650" s="34" t="s">
        <v>76</v>
      </c>
      <c r="U650" s="35">
        <v>1497</v>
      </c>
      <c r="V650" s="35">
        <v>437700</v>
      </c>
      <c r="W650" s="36">
        <v>1497</v>
      </c>
      <c r="X650" s="35">
        <v>437700</v>
      </c>
    </row>
    <row r="651" spans="20:24" x14ac:dyDescent="0.25">
      <c r="T651" s="33" t="s">
        <v>77</v>
      </c>
      <c r="U651" s="37">
        <v>319</v>
      </c>
      <c r="V651" s="37">
        <v>216056</v>
      </c>
      <c r="W651" s="38">
        <v>319</v>
      </c>
      <c r="X651" s="37">
        <v>216056</v>
      </c>
    </row>
    <row r="652" spans="20:24" x14ac:dyDescent="0.25">
      <c r="T652" s="39" t="s">
        <v>79</v>
      </c>
      <c r="U652" s="40">
        <v>319</v>
      </c>
      <c r="V652" s="40">
        <v>216056</v>
      </c>
      <c r="W652" s="41">
        <v>319</v>
      </c>
      <c r="X652" s="40">
        <v>216056</v>
      </c>
    </row>
    <row r="653" spans="20:24" x14ac:dyDescent="0.25">
      <c r="T653" s="85" t="s">
        <v>97</v>
      </c>
      <c r="U653" s="84">
        <v>85</v>
      </c>
      <c r="V653" s="84">
        <v>58926</v>
      </c>
      <c r="W653" s="10">
        <v>85</v>
      </c>
      <c r="X653" s="84">
        <v>58926</v>
      </c>
    </row>
    <row r="654" spans="20:24" x14ac:dyDescent="0.25">
      <c r="T654" s="85" t="s">
        <v>81</v>
      </c>
      <c r="U654" s="84">
        <v>234</v>
      </c>
      <c r="V654" s="84">
        <v>157130</v>
      </c>
      <c r="W654" s="10">
        <v>234</v>
      </c>
      <c r="X654" s="84">
        <v>157130</v>
      </c>
    </row>
    <row r="655" spans="20:24" x14ac:dyDescent="0.25">
      <c r="T655" s="33" t="s">
        <v>82</v>
      </c>
      <c r="U655" s="37">
        <v>101</v>
      </c>
      <c r="V655" s="37">
        <v>45374</v>
      </c>
      <c r="W655" s="38">
        <v>101</v>
      </c>
      <c r="X655" s="37">
        <v>45374</v>
      </c>
    </row>
    <row r="656" spans="20:24" x14ac:dyDescent="0.25">
      <c r="T656" s="39" t="s">
        <v>79</v>
      </c>
      <c r="U656" s="40">
        <v>101</v>
      </c>
      <c r="V656" s="40">
        <v>45374</v>
      </c>
      <c r="W656" s="41">
        <v>101</v>
      </c>
      <c r="X656" s="40">
        <v>45374</v>
      </c>
    </row>
    <row r="657" spans="20:24" x14ac:dyDescent="0.25">
      <c r="T657" s="85" t="s">
        <v>89</v>
      </c>
      <c r="U657" s="84">
        <v>12</v>
      </c>
      <c r="V657" s="84">
        <v>6012</v>
      </c>
      <c r="W657" s="10">
        <v>12</v>
      </c>
      <c r="X657" s="84">
        <v>6012</v>
      </c>
    </row>
    <row r="658" spans="20:24" x14ac:dyDescent="0.25">
      <c r="T658" s="85" t="s">
        <v>91</v>
      </c>
      <c r="U658" s="84">
        <v>48</v>
      </c>
      <c r="V658" s="84">
        <v>24728</v>
      </c>
      <c r="W658" s="10">
        <v>48</v>
      </c>
      <c r="X658" s="84">
        <v>24728</v>
      </c>
    </row>
    <row r="659" spans="20:24" x14ac:dyDescent="0.25">
      <c r="T659" s="85" t="s">
        <v>168</v>
      </c>
      <c r="U659" s="84">
        <v>41</v>
      </c>
      <c r="V659" s="84">
        <v>14634</v>
      </c>
      <c r="W659" s="10">
        <v>41</v>
      </c>
      <c r="X659" s="84">
        <v>14634</v>
      </c>
    </row>
    <row r="660" spans="20:24" x14ac:dyDescent="0.25">
      <c r="T660" s="33" t="s">
        <v>83</v>
      </c>
      <c r="U660" s="37">
        <v>286</v>
      </c>
      <c r="V660" s="37">
        <v>160286</v>
      </c>
      <c r="W660" s="38">
        <v>286</v>
      </c>
      <c r="X660" s="37">
        <v>160286</v>
      </c>
    </row>
    <row r="661" spans="20:24" x14ac:dyDescent="0.25">
      <c r="T661" s="39" t="s">
        <v>109</v>
      </c>
      <c r="U661" s="40">
        <v>47</v>
      </c>
      <c r="V661" s="40">
        <v>35124</v>
      </c>
      <c r="W661" s="41">
        <v>47</v>
      </c>
      <c r="X661" s="40">
        <v>35124</v>
      </c>
    </row>
    <row r="662" spans="20:24" x14ac:dyDescent="0.25">
      <c r="T662" s="85" t="s">
        <v>110</v>
      </c>
      <c r="U662" s="84">
        <v>47</v>
      </c>
      <c r="V662" s="84">
        <v>35124</v>
      </c>
      <c r="W662" s="10">
        <v>47</v>
      </c>
      <c r="X662" s="84">
        <v>35124</v>
      </c>
    </row>
    <row r="663" spans="20:24" x14ac:dyDescent="0.25">
      <c r="T663" s="39" t="s">
        <v>111</v>
      </c>
      <c r="U663" s="40">
        <v>239</v>
      </c>
      <c r="V663" s="40">
        <v>125162</v>
      </c>
      <c r="W663" s="41">
        <v>239</v>
      </c>
      <c r="X663" s="40">
        <v>125162</v>
      </c>
    </row>
    <row r="664" spans="20:24" x14ac:dyDescent="0.25">
      <c r="T664" s="85" t="s">
        <v>112</v>
      </c>
      <c r="U664" s="84">
        <v>239</v>
      </c>
      <c r="V664" s="84">
        <v>125162</v>
      </c>
      <c r="W664" s="10">
        <v>239</v>
      </c>
      <c r="X664" s="84">
        <v>125162</v>
      </c>
    </row>
    <row r="665" spans="20:24" x14ac:dyDescent="0.25">
      <c r="T665" s="33" t="s">
        <v>84</v>
      </c>
      <c r="U665" s="37">
        <v>791</v>
      </c>
      <c r="V665" s="37">
        <v>15984</v>
      </c>
      <c r="W665" s="38">
        <v>791</v>
      </c>
      <c r="X665" s="37">
        <v>15984</v>
      </c>
    </row>
    <row r="666" spans="20:24" x14ac:dyDescent="0.25">
      <c r="T666" s="39" t="s">
        <v>79</v>
      </c>
      <c r="U666" s="40">
        <v>791</v>
      </c>
      <c r="V666" s="40">
        <v>15984</v>
      </c>
      <c r="W666" s="41">
        <v>791</v>
      </c>
      <c r="X666" s="40">
        <v>15984</v>
      </c>
    </row>
    <row r="667" spans="20:24" x14ac:dyDescent="0.25">
      <c r="T667" s="85" t="s">
        <v>170</v>
      </c>
      <c r="U667" s="84">
        <v>791</v>
      </c>
      <c r="V667" s="84">
        <v>15984</v>
      </c>
      <c r="W667" s="10">
        <v>791</v>
      </c>
      <c r="X667" s="84">
        <v>15984</v>
      </c>
    </row>
    <row r="668" spans="20:24" x14ac:dyDescent="0.25">
      <c r="T668" s="34" t="s">
        <v>87</v>
      </c>
      <c r="U668" s="35">
        <v>631</v>
      </c>
      <c r="V668" s="35">
        <v>9317</v>
      </c>
      <c r="W668" s="36">
        <v>0</v>
      </c>
      <c r="X668" s="35">
        <v>0</v>
      </c>
    </row>
    <row r="669" spans="20:24" x14ac:dyDescent="0.25">
      <c r="T669" s="33" t="s">
        <v>88</v>
      </c>
      <c r="U669" s="37">
        <v>631</v>
      </c>
      <c r="V669" s="37">
        <v>9317</v>
      </c>
      <c r="W669" s="38">
        <v>0</v>
      </c>
      <c r="X669" s="37">
        <v>0</v>
      </c>
    </row>
    <row r="670" spans="20:24" x14ac:dyDescent="0.25">
      <c r="T670" s="39" t="s">
        <v>79</v>
      </c>
      <c r="U670" s="40">
        <v>631</v>
      </c>
      <c r="V670" s="40">
        <v>9317</v>
      </c>
      <c r="W670" s="41">
        <v>0</v>
      </c>
      <c r="X670" s="40">
        <v>0</v>
      </c>
    </row>
    <row r="671" spans="20:24" x14ac:dyDescent="0.25">
      <c r="T671" s="85" t="s">
        <v>180</v>
      </c>
      <c r="U671" s="84">
        <v>171</v>
      </c>
      <c r="V671" s="84">
        <v>2752</v>
      </c>
      <c r="W671" s="10">
        <v>0</v>
      </c>
      <c r="X671" s="84">
        <v>0</v>
      </c>
    </row>
    <row r="672" spans="20:24" x14ac:dyDescent="0.25">
      <c r="T672" s="85" t="s">
        <v>116</v>
      </c>
      <c r="U672" s="84">
        <v>460</v>
      </c>
      <c r="V672" s="84">
        <v>1102</v>
      </c>
      <c r="W672" s="10">
        <v>0</v>
      </c>
      <c r="X672" s="84">
        <v>0</v>
      </c>
    </row>
    <row r="673" spans="20:24" x14ac:dyDescent="0.25">
      <c r="T673" s="85" t="s">
        <v>117</v>
      </c>
      <c r="U673" s="84">
        <v>0</v>
      </c>
      <c r="V673" s="84">
        <v>5463</v>
      </c>
      <c r="W673" s="10">
        <v>0</v>
      </c>
      <c r="X673" s="84">
        <v>0</v>
      </c>
    </row>
    <row r="674" spans="20:24" x14ac:dyDescent="0.25">
      <c r="T674" s="34" t="s">
        <v>90</v>
      </c>
      <c r="U674" s="35">
        <v>3762</v>
      </c>
      <c r="V674" s="35">
        <v>175124</v>
      </c>
      <c r="W674" s="36">
        <v>1597</v>
      </c>
      <c r="X674" s="35">
        <v>54901</v>
      </c>
    </row>
    <row r="675" spans="20:24" x14ac:dyDescent="0.25">
      <c r="T675" s="33" t="s">
        <v>92</v>
      </c>
      <c r="U675" s="37">
        <v>0</v>
      </c>
      <c r="V675" s="37">
        <v>59393</v>
      </c>
      <c r="W675" s="38">
        <v>0</v>
      </c>
      <c r="X675" s="37">
        <v>0</v>
      </c>
    </row>
    <row r="676" spans="20:24" x14ac:dyDescent="0.25">
      <c r="T676" s="39" t="s">
        <v>124</v>
      </c>
      <c r="U676" s="40">
        <v>0</v>
      </c>
      <c r="V676" s="40">
        <v>53213</v>
      </c>
      <c r="W676" s="41">
        <v>0</v>
      </c>
      <c r="X676" s="40">
        <v>0</v>
      </c>
    </row>
    <row r="677" spans="20:24" x14ac:dyDescent="0.25">
      <c r="T677" s="85" t="s">
        <v>125</v>
      </c>
      <c r="U677" s="84">
        <v>0</v>
      </c>
      <c r="V677" s="84">
        <v>53213</v>
      </c>
      <c r="W677" s="10">
        <v>0</v>
      </c>
      <c r="X677" s="84">
        <v>0</v>
      </c>
    </row>
    <row r="678" spans="20:24" x14ac:dyDescent="0.25">
      <c r="T678" s="39" t="s">
        <v>128</v>
      </c>
      <c r="U678" s="40">
        <v>0</v>
      </c>
      <c r="V678" s="40">
        <v>6180</v>
      </c>
      <c r="W678" s="41">
        <v>0</v>
      </c>
      <c r="X678" s="40">
        <v>0</v>
      </c>
    </row>
    <row r="679" spans="20:24" x14ac:dyDescent="0.25">
      <c r="T679" s="85" t="s">
        <v>129</v>
      </c>
      <c r="U679" s="84">
        <v>0</v>
      </c>
      <c r="V679" s="84">
        <v>6180</v>
      </c>
      <c r="W679" s="10">
        <v>0</v>
      </c>
      <c r="X679" s="84">
        <v>0</v>
      </c>
    </row>
    <row r="680" spans="20:24" x14ac:dyDescent="0.25">
      <c r="T680" s="33" t="s">
        <v>93</v>
      </c>
      <c r="U680" s="37">
        <v>0</v>
      </c>
      <c r="V680" s="37">
        <v>7854</v>
      </c>
      <c r="W680" s="38">
        <v>0</v>
      </c>
      <c r="X680" s="37">
        <v>1439</v>
      </c>
    </row>
    <row r="681" spans="20:24" x14ac:dyDescent="0.25">
      <c r="T681" s="39" t="s">
        <v>79</v>
      </c>
      <c r="U681" s="40">
        <v>0</v>
      </c>
      <c r="V681" s="40">
        <v>7854</v>
      </c>
      <c r="W681" s="41">
        <v>0</v>
      </c>
      <c r="X681" s="40">
        <v>1439</v>
      </c>
    </row>
    <row r="682" spans="20:24" x14ac:dyDescent="0.25">
      <c r="T682" s="85" t="s">
        <v>134</v>
      </c>
      <c r="U682" s="84">
        <v>0</v>
      </c>
      <c r="V682" s="84">
        <v>7854</v>
      </c>
      <c r="W682" s="10">
        <v>0</v>
      </c>
      <c r="X682" s="84">
        <v>1439</v>
      </c>
    </row>
    <row r="683" spans="20:24" x14ac:dyDescent="0.25">
      <c r="T683" s="33" t="s">
        <v>94</v>
      </c>
      <c r="U683" s="37">
        <v>201</v>
      </c>
      <c r="V683" s="37">
        <v>23362</v>
      </c>
      <c r="W683" s="38">
        <v>201</v>
      </c>
      <c r="X683" s="37">
        <v>23362</v>
      </c>
    </row>
    <row r="684" spans="20:24" x14ac:dyDescent="0.25">
      <c r="T684" s="39" t="s">
        <v>79</v>
      </c>
      <c r="U684" s="40">
        <v>201</v>
      </c>
      <c r="V684" s="40">
        <v>23362</v>
      </c>
      <c r="W684" s="41">
        <v>201</v>
      </c>
      <c r="X684" s="40">
        <v>23362</v>
      </c>
    </row>
    <row r="685" spans="20:24" x14ac:dyDescent="0.25">
      <c r="T685" s="85" t="s">
        <v>138</v>
      </c>
      <c r="U685" s="84">
        <v>201</v>
      </c>
      <c r="V685" s="84">
        <v>23362</v>
      </c>
      <c r="W685" s="10">
        <v>201</v>
      </c>
      <c r="X685" s="84">
        <v>23362</v>
      </c>
    </row>
    <row r="686" spans="20:24" x14ac:dyDescent="0.25">
      <c r="T686" s="33" t="s">
        <v>95</v>
      </c>
      <c r="U686" s="37">
        <v>1091</v>
      </c>
      <c r="V686" s="37">
        <v>28360</v>
      </c>
      <c r="W686" s="38">
        <v>0</v>
      </c>
      <c r="X686" s="37">
        <v>3419</v>
      </c>
    </row>
    <row r="687" spans="20:24" x14ac:dyDescent="0.25">
      <c r="T687" s="39" t="s">
        <v>79</v>
      </c>
      <c r="U687" s="40">
        <v>1091</v>
      </c>
      <c r="V687" s="40">
        <v>28360</v>
      </c>
      <c r="W687" s="41">
        <v>0</v>
      </c>
      <c r="X687" s="40">
        <v>3419</v>
      </c>
    </row>
    <row r="688" spans="20:24" x14ac:dyDescent="0.25">
      <c r="T688" s="85" t="s">
        <v>142</v>
      </c>
      <c r="U688" s="84">
        <v>0</v>
      </c>
      <c r="V688" s="84">
        <v>25842</v>
      </c>
      <c r="W688" s="10">
        <v>0</v>
      </c>
      <c r="X688" s="84">
        <v>3419</v>
      </c>
    </row>
    <row r="689" spans="20:24" x14ac:dyDescent="0.25">
      <c r="T689" s="85" t="s">
        <v>146</v>
      </c>
      <c r="U689" s="84">
        <v>1091</v>
      </c>
      <c r="V689" s="84">
        <v>2518</v>
      </c>
      <c r="W689" s="10">
        <v>0</v>
      </c>
      <c r="X689" s="84">
        <v>0</v>
      </c>
    </row>
    <row r="690" spans="20:24" x14ac:dyDescent="0.25">
      <c r="T690" s="33" t="s">
        <v>96</v>
      </c>
      <c r="U690" s="37">
        <v>0</v>
      </c>
      <c r="V690" s="37">
        <v>17197</v>
      </c>
      <c r="W690" s="38">
        <v>0</v>
      </c>
      <c r="X690" s="37">
        <v>964</v>
      </c>
    </row>
    <row r="691" spans="20:24" x14ac:dyDescent="0.25">
      <c r="T691" s="39" t="s">
        <v>79</v>
      </c>
      <c r="U691" s="40">
        <v>0</v>
      </c>
      <c r="V691" s="40">
        <v>17197</v>
      </c>
      <c r="W691" s="41">
        <v>0</v>
      </c>
      <c r="X691" s="40">
        <v>964</v>
      </c>
    </row>
    <row r="692" spans="20:24" x14ac:dyDescent="0.25">
      <c r="T692" s="85" t="s">
        <v>148</v>
      </c>
      <c r="U692" s="84">
        <v>0</v>
      </c>
      <c r="V692" s="84">
        <v>17197</v>
      </c>
      <c r="W692" s="10">
        <v>0</v>
      </c>
      <c r="X692" s="84">
        <v>964</v>
      </c>
    </row>
    <row r="693" spans="20:24" x14ac:dyDescent="0.25">
      <c r="T693" s="33" t="s">
        <v>98</v>
      </c>
      <c r="U693" s="37">
        <v>2470</v>
      </c>
      <c r="V693" s="37">
        <v>38958</v>
      </c>
      <c r="W693" s="38">
        <v>1396</v>
      </c>
      <c r="X693" s="37">
        <v>25717</v>
      </c>
    </row>
    <row r="694" spans="20:24" x14ac:dyDescent="0.25">
      <c r="T694" s="39" t="s">
        <v>79</v>
      </c>
      <c r="U694" s="40">
        <v>2470</v>
      </c>
      <c r="V694" s="40">
        <v>38958</v>
      </c>
      <c r="W694" s="41">
        <v>1396</v>
      </c>
      <c r="X694" s="40">
        <v>25717</v>
      </c>
    </row>
    <row r="695" spans="20:24" x14ac:dyDescent="0.25">
      <c r="T695" s="85" t="s">
        <v>183</v>
      </c>
      <c r="U695" s="84">
        <v>0</v>
      </c>
      <c r="V695" s="84">
        <v>28979</v>
      </c>
      <c r="W695" s="10">
        <v>0</v>
      </c>
      <c r="X695" s="84">
        <v>21559</v>
      </c>
    </row>
    <row r="696" spans="20:24" x14ac:dyDescent="0.25">
      <c r="T696" s="85" t="s">
        <v>184</v>
      </c>
      <c r="U696" s="84">
        <v>2470</v>
      </c>
      <c r="V696" s="84">
        <v>9979</v>
      </c>
      <c r="W696" s="10">
        <v>1396</v>
      </c>
      <c r="X696" s="84">
        <v>4158</v>
      </c>
    </row>
    <row r="697" spans="20:24" x14ac:dyDescent="0.25">
      <c r="T697" s="34" t="s">
        <v>99</v>
      </c>
      <c r="U697" s="35">
        <v>2145</v>
      </c>
      <c r="V697" s="35">
        <v>80242</v>
      </c>
      <c r="W697" s="36">
        <v>564</v>
      </c>
      <c r="X697" s="35">
        <v>41856</v>
      </c>
    </row>
    <row r="698" spans="20:24" x14ac:dyDescent="0.25">
      <c r="T698" s="33" t="s">
        <v>100</v>
      </c>
      <c r="U698" s="37">
        <v>909</v>
      </c>
      <c r="V698" s="37">
        <v>59234</v>
      </c>
      <c r="W698" s="38">
        <v>564</v>
      </c>
      <c r="X698" s="37">
        <v>41856</v>
      </c>
    </row>
    <row r="699" spans="20:24" x14ac:dyDescent="0.25">
      <c r="T699" s="39" t="s">
        <v>153</v>
      </c>
      <c r="U699" s="40">
        <v>909</v>
      </c>
      <c r="V699" s="40">
        <v>59234</v>
      </c>
      <c r="W699" s="41">
        <v>564</v>
      </c>
      <c r="X699" s="40">
        <v>41856</v>
      </c>
    </row>
    <row r="700" spans="20:24" x14ac:dyDescent="0.25">
      <c r="T700" s="85" t="s">
        <v>154</v>
      </c>
      <c r="U700" s="84">
        <v>506</v>
      </c>
      <c r="V700" s="84">
        <v>37203</v>
      </c>
      <c r="W700" s="10">
        <v>506</v>
      </c>
      <c r="X700" s="84">
        <v>37203</v>
      </c>
    </row>
    <row r="701" spans="20:24" x14ac:dyDescent="0.25">
      <c r="T701" s="85" t="s">
        <v>155</v>
      </c>
      <c r="U701" s="84">
        <v>239</v>
      </c>
      <c r="V701" s="84">
        <v>9804</v>
      </c>
      <c r="W701" s="10">
        <v>58</v>
      </c>
      <c r="X701" s="84">
        <v>4653</v>
      </c>
    </row>
    <row r="702" spans="20:24" x14ac:dyDescent="0.25">
      <c r="T702" s="85" t="s">
        <v>186</v>
      </c>
      <c r="U702" s="84">
        <v>164</v>
      </c>
      <c r="V702" s="84">
        <v>12227</v>
      </c>
      <c r="W702" s="10">
        <v>0</v>
      </c>
      <c r="X702" s="84">
        <v>0</v>
      </c>
    </row>
    <row r="703" spans="20:24" x14ac:dyDescent="0.25">
      <c r="T703" s="33" t="s">
        <v>101</v>
      </c>
      <c r="U703" s="37">
        <v>809</v>
      </c>
      <c r="V703" s="37">
        <v>2036</v>
      </c>
      <c r="W703" s="38">
        <v>0</v>
      </c>
      <c r="X703" s="37">
        <v>0</v>
      </c>
    </row>
    <row r="704" spans="20:24" x14ac:dyDescent="0.25">
      <c r="T704" s="39" t="s">
        <v>79</v>
      </c>
      <c r="U704" s="40">
        <v>809</v>
      </c>
      <c r="V704" s="40">
        <v>2036</v>
      </c>
      <c r="W704" s="41">
        <v>0</v>
      </c>
      <c r="X704" s="40">
        <v>0</v>
      </c>
    </row>
    <row r="705" spans="20:24" x14ac:dyDescent="0.25">
      <c r="T705" s="85" t="s">
        <v>157</v>
      </c>
      <c r="U705" s="84">
        <v>809</v>
      </c>
      <c r="V705" s="84">
        <v>2036</v>
      </c>
      <c r="W705" s="10">
        <v>0</v>
      </c>
      <c r="X705" s="84">
        <v>0</v>
      </c>
    </row>
    <row r="706" spans="20:24" x14ac:dyDescent="0.25">
      <c r="T706" s="33" t="s">
        <v>102</v>
      </c>
      <c r="U706" s="37">
        <v>427</v>
      </c>
      <c r="V706" s="37">
        <v>18972</v>
      </c>
      <c r="W706" s="38">
        <v>0</v>
      </c>
      <c r="X706" s="37">
        <v>0</v>
      </c>
    </row>
    <row r="707" spans="20:24" x14ac:dyDescent="0.25">
      <c r="T707" s="39" t="s">
        <v>158</v>
      </c>
      <c r="U707" s="40">
        <v>427</v>
      </c>
      <c r="V707" s="40">
        <v>18972</v>
      </c>
      <c r="W707" s="41">
        <v>0</v>
      </c>
      <c r="X707" s="40">
        <v>0</v>
      </c>
    </row>
    <row r="708" spans="20:24" x14ac:dyDescent="0.25">
      <c r="T708" s="85" t="s">
        <v>160</v>
      </c>
      <c r="U708" s="84">
        <v>427</v>
      </c>
      <c r="V708" s="84">
        <v>18972</v>
      </c>
      <c r="W708" s="10">
        <v>0</v>
      </c>
      <c r="X708" s="84">
        <v>0</v>
      </c>
    </row>
    <row r="709" spans="20:24" x14ac:dyDescent="0.25">
      <c r="T709" s="34" t="s">
        <v>103</v>
      </c>
      <c r="U709" s="35">
        <v>2158</v>
      </c>
      <c r="V709" s="35">
        <v>70910</v>
      </c>
      <c r="W709" s="36">
        <v>1093</v>
      </c>
      <c r="X709" s="35">
        <v>48420</v>
      </c>
    </row>
    <row r="710" spans="20:24" x14ac:dyDescent="0.25">
      <c r="T710" s="33" t="s">
        <v>104</v>
      </c>
      <c r="U710" s="37">
        <v>1378</v>
      </c>
      <c r="V710" s="37">
        <v>33470</v>
      </c>
      <c r="W710" s="38">
        <v>313</v>
      </c>
      <c r="X710" s="37">
        <v>10980</v>
      </c>
    </row>
    <row r="711" spans="20:24" x14ac:dyDescent="0.25">
      <c r="T711" s="39" t="s">
        <v>79</v>
      </c>
      <c r="U711" s="40">
        <v>1378</v>
      </c>
      <c r="V711" s="40">
        <v>33470</v>
      </c>
      <c r="W711" s="41">
        <v>313</v>
      </c>
      <c r="X711" s="40">
        <v>10980</v>
      </c>
    </row>
    <row r="712" spans="20:24" x14ac:dyDescent="0.25">
      <c r="T712" s="85" t="s">
        <v>187</v>
      </c>
      <c r="U712" s="84">
        <v>478</v>
      </c>
      <c r="V712" s="84">
        <v>17180</v>
      </c>
      <c r="W712" s="10">
        <v>156</v>
      </c>
      <c r="X712" s="84">
        <v>8000</v>
      </c>
    </row>
    <row r="713" spans="20:24" x14ac:dyDescent="0.25">
      <c r="T713" s="85" t="s">
        <v>189</v>
      </c>
      <c r="U713" s="84">
        <v>900</v>
      </c>
      <c r="V713" s="84">
        <v>16290</v>
      </c>
      <c r="W713" s="10">
        <v>157</v>
      </c>
      <c r="X713" s="84">
        <v>2980</v>
      </c>
    </row>
    <row r="714" spans="20:24" x14ac:dyDescent="0.25">
      <c r="T714" s="33" t="s">
        <v>107</v>
      </c>
      <c r="U714" s="37">
        <v>780</v>
      </c>
      <c r="V714" s="37">
        <v>37440</v>
      </c>
      <c r="W714" s="38">
        <v>780</v>
      </c>
      <c r="X714" s="37">
        <v>37440</v>
      </c>
    </row>
    <row r="715" spans="20:24" x14ac:dyDescent="0.25">
      <c r="T715" s="39" t="s">
        <v>79</v>
      </c>
      <c r="U715" s="40">
        <v>780</v>
      </c>
      <c r="V715" s="40">
        <v>37440</v>
      </c>
      <c r="W715" s="41">
        <v>780</v>
      </c>
      <c r="X715" s="40">
        <v>37440</v>
      </c>
    </row>
    <row r="716" spans="20:24" x14ac:dyDescent="0.25">
      <c r="T716" s="85" t="s">
        <v>162</v>
      </c>
      <c r="U716" s="84">
        <v>390</v>
      </c>
      <c r="V716" s="84">
        <v>31200</v>
      </c>
      <c r="W716" s="10">
        <v>390</v>
      </c>
      <c r="X716" s="84">
        <v>31200</v>
      </c>
    </row>
    <row r="717" spans="20:24" x14ac:dyDescent="0.25">
      <c r="T717" s="85" t="s">
        <v>164</v>
      </c>
      <c r="U717" s="84">
        <v>390</v>
      </c>
      <c r="V717" s="84">
        <v>6240</v>
      </c>
      <c r="W717" s="10">
        <v>390</v>
      </c>
      <c r="X717" s="84">
        <v>6240</v>
      </c>
    </row>
    <row r="718" spans="20:24" x14ac:dyDescent="0.25">
      <c r="T718" s="74" t="s">
        <v>38</v>
      </c>
      <c r="U718" s="77">
        <v>129231</v>
      </c>
      <c r="V718" s="77">
        <v>4431407</v>
      </c>
      <c r="W718" s="78">
        <v>16158</v>
      </c>
      <c r="X718" s="77">
        <v>2386281.2000000002</v>
      </c>
    </row>
    <row r="719" spans="20:24" x14ac:dyDescent="0.25">
      <c r="T719" s="34" t="s">
        <v>76</v>
      </c>
      <c r="U719" s="35">
        <v>8880</v>
      </c>
      <c r="V719" s="35">
        <v>2703538</v>
      </c>
      <c r="W719" s="36">
        <v>4075</v>
      </c>
      <c r="X719" s="35">
        <v>1822522.4</v>
      </c>
    </row>
    <row r="720" spans="20:24" x14ac:dyDescent="0.25">
      <c r="T720" s="33" t="s">
        <v>77</v>
      </c>
      <c r="U720" s="37">
        <v>711</v>
      </c>
      <c r="V720" s="37">
        <v>563470</v>
      </c>
      <c r="W720" s="38">
        <v>397</v>
      </c>
      <c r="X720" s="37">
        <v>302295</v>
      </c>
    </row>
    <row r="721" spans="20:24" x14ac:dyDescent="0.25">
      <c r="T721" s="39" t="s">
        <v>79</v>
      </c>
      <c r="U721" s="40">
        <v>711</v>
      </c>
      <c r="V721" s="40">
        <v>563470</v>
      </c>
      <c r="W721" s="41">
        <v>397</v>
      </c>
      <c r="X721" s="40">
        <v>302295</v>
      </c>
    </row>
    <row r="722" spans="20:24" x14ac:dyDescent="0.25">
      <c r="T722" s="85" t="s">
        <v>97</v>
      </c>
      <c r="U722" s="84">
        <v>284</v>
      </c>
      <c r="V722" s="84">
        <v>211056</v>
      </c>
      <c r="W722" s="10">
        <v>189</v>
      </c>
      <c r="X722" s="84">
        <v>134979</v>
      </c>
    </row>
    <row r="723" spans="20:24" x14ac:dyDescent="0.25">
      <c r="T723" s="85" t="s">
        <v>81</v>
      </c>
      <c r="U723" s="84">
        <v>427</v>
      </c>
      <c r="V723" s="84">
        <v>352414</v>
      </c>
      <c r="W723" s="10">
        <v>208</v>
      </c>
      <c r="X723" s="84">
        <v>167316</v>
      </c>
    </row>
    <row r="724" spans="20:24" x14ac:dyDescent="0.25">
      <c r="T724" s="33" t="s">
        <v>78</v>
      </c>
      <c r="U724" s="37">
        <v>920</v>
      </c>
      <c r="V724" s="37">
        <v>798835</v>
      </c>
      <c r="W724" s="38">
        <v>522</v>
      </c>
      <c r="X724" s="37">
        <v>436616</v>
      </c>
    </row>
    <row r="725" spans="20:24" x14ac:dyDescent="0.25">
      <c r="T725" s="39" t="s">
        <v>79</v>
      </c>
      <c r="U725" s="40">
        <v>920</v>
      </c>
      <c r="V725" s="40">
        <v>798835</v>
      </c>
      <c r="W725" s="41">
        <v>522</v>
      </c>
      <c r="X725" s="40">
        <v>436616</v>
      </c>
    </row>
    <row r="726" spans="20:24" x14ac:dyDescent="0.25">
      <c r="T726" s="85" t="s">
        <v>85</v>
      </c>
      <c r="U726" s="84">
        <v>920</v>
      </c>
      <c r="V726" s="84">
        <v>798835</v>
      </c>
      <c r="W726" s="10">
        <v>522</v>
      </c>
      <c r="X726" s="84">
        <v>436616</v>
      </c>
    </row>
    <row r="727" spans="20:24" x14ac:dyDescent="0.25">
      <c r="T727" s="33" t="s">
        <v>80</v>
      </c>
      <c r="U727" s="37">
        <v>122</v>
      </c>
      <c r="V727" s="37">
        <v>136534</v>
      </c>
      <c r="W727" s="38">
        <v>52</v>
      </c>
      <c r="X727" s="37">
        <v>55491</v>
      </c>
    </row>
    <row r="728" spans="20:24" x14ac:dyDescent="0.25">
      <c r="T728" s="39" t="s">
        <v>79</v>
      </c>
      <c r="U728" s="40">
        <v>122</v>
      </c>
      <c r="V728" s="40">
        <v>136534</v>
      </c>
      <c r="W728" s="41">
        <v>52</v>
      </c>
      <c r="X728" s="40">
        <v>55491</v>
      </c>
    </row>
    <row r="729" spans="20:24" x14ac:dyDescent="0.25">
      <c r="T729" s="85" t="s">
        <v>167</v>
      </c>
      <c r="U729" s="84">
        <v>122</v>
      </c>
      <c r="V729" s="84">
        <v>136534</v>
      </c>
      <c r="W729" s="10">
        <v>52</v>
      </c>
      <c r="X729" s="84">
        <v>55491</v>
      </c>
    </row>
    <row r="730" spans="20:24" x14ac:dyDescent="0.25">
      <c r="T730" s="33" t="s">
        <v>82</v>
      </c>
      <c r="U730" s="37">
        <v>137</v>
      </c>
      <c r="V730" s="37">
        <v>53592</v>
      </c>
      <c r="W730" s="38">
        <v>130</v>
      </c>
      <c r="X730" s="37">
        <v>51982</v>
      </c>
    </row>
    <row r="731" spans="20:24" x14ac:dyDescent="0.25">
      <c r="T731" s="39" t="s">
        <v>79</v>
      </c>
      <c r="U731" s="40">
        <v>137</v>
      </c>
      <c r="V731" s="40">
        <v>53592</v>
      </c>
      <c r="W731" s="41">
        <v>130</v>
      </c>
      <c r="X731" s="40">
        <v>51982</v>
      </c>
    </row>
    <row r="732" spans="20:24" x14ac:dyDescent="0.25">
      <c r="T732" s="85" t="s">
        <v>89</v>
      </c>
      <c r="U732" s="84">
        <v>137</v>
      </c>
      <c r="V732" s="84">
        <v>53592</v>
      </c>
      <c r="W732" s="10">
        <v>130</v>
      </c>
      <c r="X732" s="84">
        <v>51982</v>
      </c>
    </row>
    <row r="733" spans="20:24" x14ac:dyDescent="0.25">
      <c r="T733" s="33" t="s">
        <v>83</v>
      </c>
      <c r="U733" s="37">
        <v>6990</v>
      </c>
      <c r="V733" s="37">
        <v>1136415</v>
      </c>
      <c r="W733" s="38">
        <v>2974</v>
      </c>
      <c r="X733" s="37">
        <v>969527</v>
      </c>
    </row>
    <row r="734" spans="20:24" x14ac:dyDescent="0.25">
      <c r="T734" s="39" t="s">
        <v>109</v>
      </c>
      <c r="U734" s="40">
        <v>2350</v>
      </c>
      <c r="V734" s="40">
        <v>1030694</v>
      </c>
      <c r="W734" s="41">
        <v>2139</v>
      </c>
      <c r="X734" s="40">
        <v>889007</v>
      </c>
    </row>
    <row r="735" spans="20:24" x14ac:dyDescent="0.25">
      <c r="T735" s="85" t="s">
        <v>110</v>
      </c>
      <c r="U735" s="84">
        <v>2350</v>
      </c>
      <c r="V735" s="84">
        <v>1030694</v>
      </c>
      <c r="W735" s="10">
        <v>2139</v>
      </c>
      <c r="X735" s="84">
        <v>889007</v>
      </c>
    </row>
    <row r="736" spans="20:24" x14ac:dyDescent="0.25">
      <c r="T736" s="39" t="s">
        <v>111</v>
      </c>
      <c r="U736" s="40">
        <v>1943</v>
      </c>
      <c r="V736" s="40">
        <v>99301</v>
      </c>
      <c r="W736" s="41">
        <v>796</v>
      </c>
      <c r="X736" s="40">
        <v>79402</v>
      </c>
    </row>
    <row r="737" spans="20:24" x14ac:dyDescent="0.25">
      <c r="T737" s="85" t="s">
        <v>112</v>
      </c>
      <c r="U737" s="84">
        <v>1943</v>
      </c>
      <c r="V737" s="84">
        <v>99301</v>
      </c>
      <c r="W737" s="10">
        <v>796</v>
      </c>
      <c r="X737" s="84">
        <v>79402</v>
      </c>
    </row>
    <row r="738" spans="20:24" x14ac:dyDescent="0.25">
      <c r="T738" s="39" t="s">
        <v>113</v>
      </c>
      <c r="U738" s="40">
        <v>2697</v>
      </c>
      <c r="V738" s="40">
        <v>6420</v>
      </c>
      <c r="W738" s="41">
        <v>39</v>
      </c>
      <c r="X738" s="40">
        <v>1118</v>
      </c>
    </row>
    <row r="739" spans="20:24" x14ac:dyDescent="0.25">
      <c r="T739" s="85" t="s">
        <v>229</v>
      </c>
      <c r="U739" s="84">
        <v>1094</v>
      </c>
      <c r="V739" s="84">
        <v>1912</v>
      </c>
      <c r="W739" s="10">
        <v>0</v>
      </c>
      <c r="X739" s="84">
        <v>0</v>
      </c>
    </row>
    <row r="740" spans="20:24" x14ac:dyDescent="0.25">
      <c r="T740" s="85" t="s">
        <v>169</v>
      </c>
      <c r="U740" s="84">
        <v>127</v>
      </c>
      <c r="V740" s="84">
        <v>2581</v>
      </c>
      <c r="W740" s="10">
        <v>39</v>
      </c>
      <c r="X740" s="84">
        <v>1118</v>
      </c>
    </row>
    <row r="741" spans="20:24" x14ac:dyDescent="0.25">
      <c r="T741" s="85" t="s">
        <v>114</v>
      </c>
      <c r="U741" s="84">
        <v>71</v>
      </c>
      <c r="V741" s="84">
        <v>538</v>
      </c>
      <c r="W741" s="10">
        <v>0</v>
      </c>
      <c r="X741" s="84">
        <v>0</v>
      </c>
    </row>
    <row r="742" spans="20:24" x14ac:dyDescent="0.25">
      <c r="T742" s="85" t="s">
        <v>198</v>
      </c>
      <c r="U742" s="84">
        <v>1405</v>
      </c>
      <c r="V742" s="84">
        <v>1389</v>
      </c>
      <c r="W742" s="10">
        <v>0</v>
      </c>
      <c r="X742" s="84">
        <v>0</v>
      </c>
    </row>
    <row r="743" spans="20:24" x14ac:dyDescent="0.25">
      <c r="T743" s="33" t="s">
        <v>86</v>
      </c>
      <c r="U743" s="37">
        <v>0</v>
      </c>
      <c r="V743" s="37">
        <v>14692</v>
      </c>
      <c r="W743" s="38">
        <v>0</v>
      </c>
      <c r="X743" s="37">
        <v>6611.4000000000005</v>
      </c>
    </row>
    <row r="744" spans="20:24" x14ac:dyDescent="0.25">
      <c r="T744" s="39" t="s">
        <v>171</v>
      </c>
      <c r="U744" s="40">
        <v>0</v>
      </c>
      <c r="V744" s="40">
        <v>14692</v>
      </c>
      <c r="W744" s="41">
        <v>0</v>
      </c>
      <c r="X744" s="40">
        <v>6611.4000000000005</v>
      </c>
    </row>
    <row r="745" spans="20:24" x14ac:dyDescent="0.25">
      <c r="T745" s="85" t="s">
        <v>204</v>
      </c>
      <c r="U745" s="84">
        <v>0</v>
      </c>
      <c r="V745" s="84">
        <v>14692</v>
      </c>
      <c r="W745" s="10">
        <v>0</v>
      </c>
      <c r="X745" s="84">
        <v>6611.4000000000005</v>
      </c>
    </row>
    <row r="746" spans="20:24" x14ac:dyDescent="0.25">
      <c r="T746" s="34" t="s">
        <v>87</v>
      </c>
      <c r="U746" s="35">
        <v>0</v>
      </c>
      <c r="V746" s="35">
        <v>19367</v>
      </c>
      <c r="W746" s="36">
        <v>0</v>
      </c>
      <c r="X746" s="35">
        <v>1863</v>
      </c>
    </row>
    <row r="747" spans="20:24" x14ac:dyDescent="0.25">
      <c r="T747" s="33" t="s">
        <v>88</v>
      </c>
      <c r="U747" s="37">
        <v>0</v>
      </c>
      <c r="V747" s="37">
        <v>19367</v>
      </c>
      <c r="W747" s="38">
        <v>0</v>
      </c>
      <c r="X747" s="37">
        <v>1863</v>
      </c>
    </row>
    <row r="748" spans="20:24" x14ac:dyDescent="0.25">
      <c r="T748" s="39" t="s">
        <v>79</v>
      </c>
      <c r="U748" s="40">
        <v>0</v>
      </c>
      <c r="V748" s="40">
        <v>19367</v>
      </c>
      <c r="W748" s="41">
        <v>0</v>
      </c>
      <c r="X748" s="40">
        <v>1863</v>
      </c>
    </row>
    <row r="749" spans="20:24" x14ac:dyDescent="0.25">
      <c r="T749" s="85" t="s">
        <v>117</v>
      </c>
      <c r="U749" s="84">
        <v>0</v>
      </c>
      <c r="V749" s="84">
        <v>15227</v>
      </c>
      <c r="W749" s="10">
        <v>0</v>
      </c>
      <c r="X749" s="84">
        <v>0</v>
      </c>
    </row>
    <row r="750" spans="20:24" x14ac:dyDescent="0.25">
      <c r="T750" s="85" t="s">
        <v>118</v>
      </c>
      <c r="U750" s="84">
        <v>0</v>
      </c>
      <c r="V750" s="84">
        <v>4140</v>
      </c>
      <c r="W750" s="10">
        <v>0</v>
      </c>
      <c r="X750" s="84">
        <v>1863</v>
      </c>
    </row>
    <row r="751" spans="20:24" x14ac:dyDescent="0.25">
      <c r="T751" s="34" t="s">
        <v>90</v>
      </c>
      <c r="U751" s="35">
        <v>13306</v>
      </c>
      <c r="V751" s="35">
        <v>800510</v>
      </c>
      <c r="W751" s="36">
        <v>1900</v>
      </c>
      <c r="X751" s="35">
        <v>321549.84999999998</v>
      </c>
    </row>
    <row r="752" spans="20:24" x14ac:dyDescent="0.25">
      <c r="T752" s="33" t="s">
        <v>92</v>
      </c>
      <c r="U752" s="37">
        <v>5735</v>
      </c>
      <c r="V752" s="37">
        <v>214391</v>
      </c>
      <c r="W752" s="38">
        <v>710</v>
      </c>
      <c r="X752" s="37">
        <v>85921.599999999991</v>
      </c>
    </row>
    <row r="753" spans="20:24" x14ac:dyDescent="0.25">
      <c r="T753" s="39" t="s">
        <v>121</v>
      </c>
      <c r="U753" s="40">
        <v>280</v>
      </c>
      <c r="V753" s="40">
        <v>13802</v>
      </c>
      <c r="W753" s="41">
        <v>15</v>
      </c>
      <c r="X753" s="40">
        <v>5360.9</v>
      </c>
    </row>
    <row r="754" spans="20:24" x14ac:dyDescent="0.25">
      <c r="T754" s="85" t="s">
        <v>122</v>
      </c>
      <c r="U754" s="84">
        <v>0</v>
      </c>
      <c r="V754" s="84">
        <v>11311</v>
      </c>
      <c r="W754" s="10">
        <v>0</v>
      </c>
      <c r="X754" s="84">
        <v>5089.95</v>
      </c>
    </row>
    <row r="755" spans="20:24" x14ac:dyDescent="0.25">
      <c r="T755" s="85" t="s">
        <v>123</v>
      </c>
      <c r="U755" s="84">
        <v>54</v>
      </c>
      <c r="V755" s="84">
        <v>502</v>
      </c>
      <c r="W755" s="10">
        <v>15</v>
      </c>
      <c r="X755" s="84">
        <v>221</v>
      </c>
    </row>
    <row r="756" spans="20:24" x14ac:dyDescent="0.25">
      <c r="T756" s="85" t="s">
        <v>212</v>
      </c>
      <c r="U756" s="84">
        <v>0</v>
      </c>
      <c r="V756" s="84">
        <v>111</v>
      </c>
      <c r="W756" s="10">
        <v>0</v>
      </c>
      <c r="X756" s="84">
        <v>49.95</v>
      </c>
    </row>
    <row r="757" spans="20:24" x14ac:dyDescent="0.25">
      <c r="T757" s="85" t="s">
        <v>200</v>
      </c>
      <c r="U757" s="84">
        <v>226</v>
      </c>
      <c r="V757" s="84">
        <v>1878</v>
      </c>
      <c r="W757" s="10">
        <v>0</v>
      </c>
      <c r="X757" s="84">
        <v>0</v>
      </c>
    </row>
    <row r="758" spans="20:24" x14ac:dyDescent="0.25">
      <c r="T758" s="39" t="s">
        <v>124</v>
      </c>
      <c r="U758" s="40">
        <v>4656</v>
      </c>
      <c r="V758" s="40">
        <v>121224</v>
      </c>
      <c r="W758" s="41">
        <v>529</v>
      </c>
      <c r="X758" s="40">
        <v>43151.3</v>
      </c>
    </row>
    <row r="759" spans="20:24" x14ac:dyDescent="0.25">
      <c r="T759" s="85" t="s">
        <v>125</v>
      </c>
      <c r="U759" s="84">
        <v>0</v>
      </c>
      <c r="V759" s="84">
        <v>25089</v>
      </c>
      <c r="W759" s="10">
        <v>0</v>
      </c>
      <c r="X759" s="84">
        <v>11290.050000000001</v>
      </c>
    </row>
    <row r="760" spans="20:24" x14ac:dyDescent="0.25">
      <c r="T760" s="85" t="s">
        <v>126</v>
      </c>
      <c r="U760" s="84">
        <v>1763</v>
      </c>
      <c r="V760" s="84">
        <v>86891</v>
      </c>
      <c r="W760" s="10">
        <v>428</v>
      </c>
      <c r="X760" s="84">
        <v>30267</v>
      </c>
    </row>
    <row r="761" spans="20:24" x14ac:dyDescent="0.25">
      <c r="T761" s="85" t="s">
        <v>214</v>
      </c>
      <c r="U761" s="84">
        <v>0</v>
      </c>
      <c r="V761" s="84">
        <v>275</v>
      </c>
      <c r="W761" s="10">
        <v>0</v>
      </c>
      <c r="X761" s="84">
        <v>164.25</v>
      </c>
    </row>
    <row r="762" spans="20:24" x14ac:dyDescent="0.25">
      <c r="T762" s="85" t="s">
        <v>127</v>
      </c>
      <c r="U762" s="84">
        <v>2893</v>
      </c>
      <c r="V762" s="84">
        <v>8969</v>
      </c>
      <c r="W762" s="10">
        <v>101</v>
      </c>
      <c r="X762" s="84">
        <v>1430</v>
      </c>
    </row>
    <row r="763" spans="20:24" x14ac:dyDescent="0.25">
      <c r="T763" s="39" t="s">
        <v>128</v>
      </c>
      <c r="U763" s="40">
        <v>799</v>
      </c>
      <c r="V763" s="40">
        <v>79365</v>
      </c>
      <c r="W763" s="41">
        <v>166</v>
      </c>
      <c r="X763" s="40">
        <v>37409.4</v>
      </c>
    </row>
    <row r="764" spans="20:24" x14ac:dyDescent="0.25">
      <c r="T764" s="85" t="s">
        <v>129</v>
      </c>
      <c r="U764" s="84">
        <v>0</v>
      </c>
      <c r="V764" s="84">
        <v>62386</v>
      </c>
      <c r="W764" s="10">
        <v>0</v>
      </c>
      <c r="X764" s="84">
        <v>28073.700000000004</v>
      </c>
    </row>
    <row r="765" spans="20:24" x14ac:dyDescent="0.25">
      <c r="T765" s="85" t="s">
        <v>130</v>
      </c>
      <c r="U765" s="84">
        <v>286</v>
      </c>
      <c r="V765" s="84">
        <v>14772</v>
      </c>
      <c r="W765" s="10">
        <v>142</v>
      </c>
      <c r="X765" s="84">
        <v>8623</v>
      </c>
    </row>
    <row r="766" spans="20:24" x14ac:dyDescent="0.25">
      <c r="T766" s="85" t="s">
        <v>131</v>
      </c>
      <c r="U766" s="84">
        <v>0</v>
      </c>
      <c r="V766" s="84">
        <v>106</v>
      </c>
      <c r="W766" s="10">
        <v>0</v>
      </c>
      <c r="X766" s="84">
        <v>47.7</v>
      </c>
    </row>
    <row r="767" spans="20:24" x14ac:dyDescent="0.25">
      <c r="T767" s="85" t="s">
        <v>132</v>
      </c>
      <c r="U767" s="84">
        <v>513</v>
      </c>
      <c r="V767" s="84">
        <v>2101</v>
      </c>
      <c r="W767" s="10">
        <v>24</v>
      </c>
      <c r="X767" s="84">
        <v>665</v>
      </c>
    </row>
    <row r="768" spans="20:24" x14ac:dyDescent="0.25">
      <c r="T768" s="33" t="s">
        <v>93</v>
      </c>
      <c r="U768" s="37">
        <v>1859</v>
      </c>
      <c r="V768" s="37">
        <v>25473</v>
      </c>
      <c r="W768" s="38">
        <v>0</v>
      </c>
      <c r="X768" s="37">
        <v>5275.4</v>
      </c>
    </row>
    <row r="769" spans="20:24" x14ac:dyDescent="0.25">
      <c r="T769" s="39" t="s">
        <v>79</v>
      </c>
      <c r="U769" s="40">
        <v>1859</v>
      </c>
      <c r="V769" s="40">
        <v>25473</v>
      </c>
      <c r="W769" s="41">
        <v>0</v>
      </c>
      <c r="X769" s="40">
        <v>5275.4</v>
      </c>
    </row>
    <row r="770" spans="20:24" x14ac:dyDescent="0.25">
      <c r="T770" s="85" t="s">
        <v>133</v>
      </c>
      <c r="U770" s="84">
        <v>305</v>
      </c>
      <c r="V770" s="84">
        <v>10617</v>
      </c>
      <c r="W770" s="10">
        <v>0</v>
      </c>
      <c r="X770" s="84">
        <v>0</v>
      </c>
    </row>
    <row r="771" spans="20:24" x14ac:dyDescent="0.25">
      <c r="T771" s="85" t="s">
        <v>201</v>
      </c>
      <c r="U771" s="84">
        <v>0</v>
      </c>
      <c r="V771" s="84">
        <v>587</v>
      </c>
      <c r="W771" s="10">
        <v>0</v>
      </c>
      <c r="X771" s="84">
        <v>264.14999999999998</v>
      </c>
    </row>
    <row r="772" spans="20:24" x14ac:dyDescent="0.25">
      <c r="T772" s="85" t="s">
        <v>134</v>
      </c>
      <c r="U772" s="84">
        <v>0</v>
      </c>
      <c r="V772" s="84">
        <v>10465</v>
      </c>
      <c r="W772" s="10">
        <v>0</v>
      </c>
      <c r="X772" s="84">
        <v>4709.25</v>
      </c>
    </row>
    <row r="773" spans="20:24" x14ac:dyDescent="0.25">
      <c r="T773" s="85" t="s">
        <v>135</v>
      </c>
      <c r="U773" s="84">
        <v>1538</v>
      </c>
      <c r="V773" s="84">
        <v>3116</v>
      </c>
      <c r="W773" s="10">
        <v>0</v>
      </c>
      <c r="X773" s="84">
        <v>0</v>
      </c>
    </row>
    <row r="774" spans="20:24" x14ac:dyDescent="0.25">
      <c r="T774" s="85" t="s">
        <v>202</v>
      </c>
      <c r="U774" s="84">
        <v>16</v>
      </c>
      <c r="V774" s="84">
        <v>16</v>
      </c>
      <c r="W774" s="10">
        <v>0</v>
      </c>
      <c r="X774" s="84">
        <v>0</v>
      </c>
    </row>
    <row r="775" spans="20:24" x14ac:dyDescent="0.25">
      <c r="T775" s="85" t="s">
        <v>136</v>
      </c>
      <c r="U775" s="84">
        <v>0</v>
      </c>
      <c r="V775" s="84">
        <v>672</v>
      </c>
      <c r="W775" s="10">
        <v>0</v>
      </c>
      <c r="X775" s="84">
        <v>302</v>
      </c>
    </row>
    <row r="776" spans="20:24" x14ac:dyDescent="0.25">
      <c r="T776" s="33" t="s">
        <v>94</v>
      </c>
      <c r="U776" s="37">
        <v>3674</v>
      </c>
      <c r="V776" s="37">
        <v>462198</v>
      </c>
      <c r="W776" s="38">
        <v>1079</v>
      </c>
      <c r="X776" s="37">
        <v>186596.55000000002</v>
      </c>
    </row>
    <row r="777" spans="20:24" x14ac:dyDescent="0.25">
      <c r="T777" s="39" t="s">
        <v>79</v>
      </c>
      <c r="U777" s="40">
        <v>3674</v>
      </c>
      <c r="V777" s="40">
        <v>462198</v>
      </c>
      <c r="W777" s="41">
        <v>1079</v>
      </c>
      <c r="X777" s="40">
        <v>186596.55000000002</v>
      </c>
    </row>
    <row r="778" spans="20:24" x14ac:dyDescent="0.25">
      <c r="T778" s="85" t="s">
        <v>137</v>
      </c>
      <c r="U778" s="84">
        <v>0</v>
      </c>
      <c r="V778" s="84">
        <v>385073</v>
      </c>
      <c r="W778" s="10">
        <v>0</v>
      </c>
      <c r="X778" s="84">
        <v>138722.85</v>
      </c>
    </row>
    <row r="779" spans="20:24" x14ac:dyDescent="0.25">
      <c r="T779" s="85" t="s">
        <v>138</v>
      </c>
      <c r="U779" s="84">
        <v>1761</v>
      </c>
      <c r="V779" s="84">
        <v>72189</v>
      </c>
      <c r="W779" s="10">
        <v>894</v>
      </c>
      <c r="X779" s="84">
        <v>47135</v>
      </c>
    </row>
    <row r="780" spans="20:24" x14ac:dyDescent="0.25">
      <c r="T780" s="85" t="s">
        <v>139</v>
      </c>
      <c r="U780" s="84">
        <v>0</v>
      </c>
      <c r="V780" s="84">
        <v>46</v>
      </c>
      <c r="W780" s="10">
        <v>0</v>
      </c>
      <c r="X780" s="84">
        <v>20.7</v>
      </c>
    </row>
    <row r="781" spans="20:24" x14ac:dyDescent="0.25">
      <c r="T781" s="85" t="s">
        <v>140</v>
      </c>
      <c r="U781" s="84">
        <v>1913</v>
      </c>
      <c r="V781" s="84">
        <v>4890</v>
      </c>
      <c r="W781" s="10">
        <v>185</v>
      </c>
      <c r="X781" s="84">
        <v>718</v>
      </c>
    </row>
    <row r="782" spans="20:24" x14ac:dyDescent="0.25">
      <c r="T782" s="33" t="s">
        <v>95</v>
      </c>
      <c r="U782" s="37">
        <v>298</v>
      </c>
      <c r="V782" s="37">
        <v>11000</v>
      </c>
      <c r="W782" s="38">
        <v>0</v>
      </c>
      <c r="X782" s="37">
        <v>4340.25</v>
      </c>
    </row>
    <row r="783" spans="20:24" x14ac:dyDescent="0.25">
      <c r="T783" s="39" t="s">
        <v>79</v>
      </c>
      <c r="U783" s="40">
        <v>298</v>
      </c>
      <c r="V783" s="40">
        <v>11000</v>
      </c>
      <c r="W783" s="41">
        <v>0</v>
      </c>
      <c r="X783" s="40">
        <v>4340.25</v>
      </c>
    </row>
    <row r="784" spans="20:24" x14ac:dyDescent="0.25">
      <c r="T784" s="85" t="s">
        <v>142</v>
      </c>
      <c r="U784" s="84">
        <v>0</v>
      </c>
      <c r="V784" s="84">
        <v>6771</v>
      </c>
      <c r="W784" s="10">
        <v>0</v>
      </c>
      <c r="X784" s="84">
        <v>3046.95</v>
      </c>
    </row>
    <row r="785" spans="20:24" x14ac:dyDescent="0.25">
      <c r="T785" s="85" t="s">
        <v>144</v>
      </c>
      <c r="U785" s="84">
        <v>0</v>
      </c>
      <c r="V785" s="84">
        <v>2874</v>
      </c>
      <c r="W785" s="10">
        <v>0</v>
      </c>
      <c r="X785" s="84">
        <v>1293.3000000000002</v>
      </c>
    </row>
    <row r="786" spans="20:24" x14ac:dyDescent="0.25">
      <c r="T786" s="85" t="s">
        <v>146</v>
      </c>
      <c r="U786" s="84">
        <v>298</v>
      </c>
      <c r="V786" s="84">
        <v>1355</v>
      </c>
      <c r="W786" s="10">
        <v>0</v>
      </c>
      <c r="X786" s="84">
        <v>0</v>
      </c>
    </row>
    <row r="787" spans="20:24" x14ac:dyDescent="0.25">
      <c r="T787" s="33" t="s">
        <v>96</v>
      </c>
      <c r="U787" s="37">
        <v>560</v>
      </c>
      <c r="V787" s="37">
        <v>81123</v>
      </c>
      <c r="W787" s="38">
        <v>111</v>
      </c>
      <c r="X787" s="37">
        <v>37914.049999999996</v>
      </c>
    </row>
    <row r="788" spans="20:24" x14ac:dyDescent="0.25">
      <c r="T788" s="39" t="s">
        <v>79</v>
      </c>
      <c r="U788" s="40">
        <v>560</v>
      </c>
      <c r="V788" s="40">
        <v>81123</v>
      </c>
      <c r="W788" s="41">
        <v>111</v>
      </c>
      <c r="X788" s="40">
        <v>37914.049999999996</v>
      </c>
    </row>
    <row r="789" spans="20:24" x14ac:dyDescent="0.25">
      <c r="T789" s="85" t="s">
        <v>147</v>
      </c>
      <c r="U789" s="84">
        <v>107</v>
      </c>
      <c r="V789" s="84">
        <v>10719</v>
      </c>
      <c r="W789" s="10">
        <v>76</v>
      </c>
      <c r="X789" s="84">
        <v>6468</v>
      </c>
    </row>
    <row r="790" spans="20:24" x14ac:dyDescent="0.25">
      <c r="T790" s="85" t="s">
        <v>223</v>
      </c>
      <c r="U790" s="84">
        <v>0</v>
      </c>
      <c r="V790" s="84">
        <v>1311</v>
      </c>
      <c r="W790" s="10">
        <v>0</v>
      </c>
      <c r="X790" s="84">
        <v>589.95000000000005</v>
      </c>
    </row>
    <row r="791" spans="20:24" x14ac:dyDescent="0.25">
      <c r="T791" s="85" t="s">
        <v>148</v>
      </c>
      <c r="U791" s="84">
        <v>0</v>
      </c>
      <c r="V791" s="84">
        <v>67538</v>
      </c>
      <c r="W791" s="10">
        <v>0</v>
      </c>
      <c r="X791" s="84">
        <v>30392.1</v>
      </c>
    </row>
    <row r="792" spans="20:24" x14ac:dyDescent="0.25">
      <c r="T792" s="85" t="s">
        <v>149</v>
      </c>
      <c r="U792" s="84">
        <v>453</v>
      </c>
      <c r="V792" s="84">
        <v>1555</v>
      </c>
      <c r="W792" s="10">
        <v>35</v>
      </c>
      <c r="X792" s="84">
        <v>464</v>
      </c>
    </row>
    <row r="793" spans="20:24" x14ac:dyDescent="0.25">
      <c r="T793" s="33" t="s">
        <v>98</v>
      </c>
      <c r="U793" s="37">
        <v>1180</v>
      </c>
      <c r="V793" s="37">
        <v>6325</v>
      </c>
      <c r="W793" s="38">
        <v>0</v>
      </c>
      <c r="X793" s="37">
        <v>1502</v>
      </c>
    </row>
    <row r="794" spans="20:24" x14ac:dyDescent="0.25">
      <c r="T794" s="39" t="s">
        <v>79</v>
      </c>
      <c r="U794" s="40">
        <v>1180</v>
      </c>
      <c r="V794" s="40">
        <v>6325</v>
      </c>
      <c r="W794" s="41">
        <v>0</v>
      </c>
      <c r="X794" s="40">
        <v>1502</v>
      </c>
    </row>
    <row r="795" spans="20:24" x14ac:dyDescent="0.25">
      <c r="T795" s="85" t="s">
        <v>183</v>
      </c>
      <c r="U795" s="84">
        <v>0</v>
      </c>
      <c r="V795" s="84">
        <v>3337</v>
      </c>
      <c r="W795" s="10">
        <v>0</v>
      </c>
      <c r="X795" s="84">
        <v>1502</v>
      </c>
    </row>
    <row r="796" spans="20:24" x14ac:dyDescent="0.25">
      <c r="T796" s="85" t="s">
        <v>184</v>
      </c>
      <c r="U796" s="84">
        <v>1008</v>
      </c>
      <c r="V796" s="84">
        <v>2528</v>
      </c>
      <c r="W796" s="10">
        <v>0</v>
      </c>
      <c r="X796" s="84">
        <v>0</v>
      </c>
    </row>
    <row r="797" spans="20:24" x14ac:dyDescent="0.25">
      <c r="T797" s="85" t="s">
        <v>185</v>
      </c>
      <c r="U797" s="84">
        <v>172</v>
      </c>
      <c r="V797" s="84">
        <v>460</v>
      </c>
      <c r="W797" s="10">
        <v>0</v>
      </c>
      <c r="X797" s="84">
        <v>0</v>
      </c>
    </row>
    <row r="798" spans="20:24" x14ac:dyDescent="0.25">
      <c r="T798" s="34" t="s">
        <v>99</v>
      </c>
      <c r="U798" s="35">
        <v>30996</v>
      </c>
      <c r="V798" s="35">
        <v>538021</v>
      </c>
      <c r="W798" s="36">
        <v>2148</v>
      </c>
      <c r="X798" s="35">
        <v>80636</v>
      </c>
    </row>
    <row r="799" spans="20:24" x14ac:dyDescent="0.25">
      <c r="T799" s="33" t="s">
        <v>100</v>
      </c>
      <c r="U799" s="37">
        <v>15878</v>
      </c>
      <c r="V799" s="37">
        <v>475132</v>
      </c>
      <c r="W799" s="38">
        <v>2148</v>
      </c>
      <c r="X799" s="37">
        <v>80636</v>
      </c>
    </row>
    <row r="800" spans="20:24" x14ac:dyDescent="0.25">
      <c r="T800" s="39" t="s">
        <v>153</v>
      </c>
      <c r="U800" s="40">
        <v>15878</v>
      </c>
      <c r="V800" s="40">
        <v>475132</v>
      </c>
      <c r="W800" s="41">
        <v>2148</v>
      </c>
      <c r="X800" s="40">
        <v>80636</v>
      </c>
    </row>
    <row r="801" spans="20:24" x14ac:dyDescent="0.25">
      <c r="T801" s="85" t="s">
        <v>154</v>
      </c>
      <c r="U801" s="84">
        <v>5981</v>
      </c>
      <c r="V801" s="84">
        <v>228711</v>
      </c>
      <c r="W801" s="10">
        <v>1065</v>
      </c>
      <c r="X801" s="84">
        <v>47111</v>
      </c>
    </row>
    <row r="802" spans="20:24" x14ac:dyDescent="0.25">
      <c r="T802" s="85" t="s">
        <v>155</v>
      </c>
      <c r="U802" s="84">
        <v>7405</v>
      </c>
      <c r="V802" s="84">
        <v>169055</v>
      </c>
      <c r="W802" s="10">
        <v>495</v>
      </c>
      <c r="X802" s="84">
        <v>13348</v>
      </c>
    </row>
    <row r="803" spans="20:24" x14ac:dyDescent="0.25">
      <c r="T803" s="85" t="s">
        <v>186</v>
      </c>
      <c r="U803" s="84">
        <v>1642</v>
      </c>
      <c r="V803" s="84">
        <v>56375</v>
      </c>
      <c r="W803" s="10">
        <v>433</v>
      </c>
      <c r="X803" s="84">
        <v>15060</v>
      </c>
    </row>
    <row r="804" spans="20:24" x14ac:dyDescent="0.25">
      <c r="T804" s="85" t="s">
        <v>156</v>
      </c>
      <c r="U804" s="84">
        <v>850</v>
      </c>
      <c r="V804" s="84">
        <v>20991</v>
      </c>
      <c r="W804" s="10">
        <v>155</v>
      </c>
      <c r="X804" s="84">
        <v>5117</v>
      </c>
    </row>
    <row r="805" spans="20:24" x14ac:dyDescent="0.25">
      <c r="T805" s="33" t="s">
        <v>101</v>
      </c>
      <c r="U805" s="37">
        <v>2033</v>
      </c>
      <c r="V805" s="37">
        <v>16010</v>
      </c>
      <c r="W805" s="38">
        <v>0</v>
      </c>
      <c r="X805" s="37">
        <v>0</v>
      </c>
    </row>
    <row r="806" spans="20:24" x14ac:dyDescent="0.25">
      <c r="T806" s="39" t="s">
        <v>79</v>
      </c>
      <c r="U806" s="40">
        <v>2033</v>
      </c>
      <c r="V806" s="40">
        <v>16010</v>
      </c>
      <c r="W806" s="41">
        <v>0</v>
      </c>
      <c r="X806" s="40">
        <v>0</v>
      </c>
    </row>
    <row r="807" spans="20:24" x14ac:dyDescent="0.25">
      <c r="T807" s="85" t="s">
        <v>157</v>
      </c>
      <c r="U807" s="84">
        <v>2033</v>
      </c>
      <c r="V807" s="84">
        <v>16010</v>
      </c>
      <c r="W807" s="10">
        <v>0</v>
      </c>
      <c r="X807" s="84">
        <v>0</v>
      </c>
    </row>
    <row r="808" spans="20:24" x14ac:dyDescent="0.25">
      <c r="T808" s="33" t="s">
        <v>102</v>
      </c>
      <c r="U808" s="37">
        <v>13085</v>
      </c>
      <c r="V808" s="37">
        <v>46879</v>
      </c>
      <c r="W808" s="38">
        <v>0</v>
      </c>
      <c r="X808" s="37">
        <v>0</v>
      </c>
    </row>
    <row r="809" spans="20:24" x14ac:dyDescent="0.25">
      <c r="T809" s="39" t="s">
        <v>158</v>
      </c>
      <c r="U809" s="40">
        <v>11246</v>
      </c>
      <c r="V809" s="40">
        <v>45040</v>
      </c>
      <c r="W809" s="41">
        <v>0</v>
      </c>
      <c r="X809" s="40">
        <v>0</v>
      </c>
    </row>
    <row r="810" spans="20:24" x14ac:dyDescent="0.25">
      <c r="T810" s="85" t="s">
        <v>159</v>
      </c>
      <c r="U810" s="84">
        <v>6944</v>
      </c>
      <c r="V810" s="84">
        <v>40805</v>
      </c>
      <c r="W810" s="10">
        <v>0</v>
      </c>
      <c r="X810" s="84">
        <v>0</v>
      </c>
    </row>
    <row r="811" spans="20:24" x14ac:dyDescent="0.25">
      <c r="T811" s="85" t="s">
        <v>160</v>
      </c>
      <c r="U811" s="84">
        <v>4302</v>
      </c>
      <c r="V811" s="84">
        <v>4235</v>
      </c>
      <c r="W811" s="10">
        <v>0</v>
      </c>
      <c r="X811" s="84">
        <v>0</v>
      </c>
    </row>
    <row r="812" spans="20:24" x14ac:dyDescent="0.25">
      <c r="T812" s="39" t="s">
        <v>219</v>
      </c>
      <c r="U812" s="40">
        <v>1839</v>
      </c>
      <c r="V812" s="40">
        <v>1839</v>
      </c>
      <c r="W812" s="41">
        <v>0</v>
      </c>
      <c r="X812" s="40">
        <v>0</v>
      </c>
    </row>
    <row r="813" spans="20:24" x14ac:dyDescent="0.25">
      <c r="T813" s="85" t="s">
        <v>220</v>
      </c>
      <c r="U813" s="84">
        <v>1839</v>
      </c>
      <c r="V813" s="84">
        <v>1839</v>
      </c>
      <c r="W813" s="10">
        <v>0</v>
      </c>
      <c r="X813" s="84">
        <v>0</v>
      </c>
    </row>
    <row r="814" spans="20:24" x14ac:dyDescent="0.25">
      <c r="T814" s="34" t="s">
        <v>103</v>
      </c>
      <c r="U814" s="35">
        <v>76049</v>
      </c>
      <c r="V814" s="35">
        <v>369971</v>
      </c>
      <c r="W814" s="36">
        <v>8035</v>
      </c>
      <c r="X814" s="35">
        <v>159709.95000000001</v>
      </c>
    </row>
    <row r="815" spans="20:24" x14ac:dyDescent="0.25">
      <c r="T815" s="33" t="s">
        <v>104</v>
      </c>
      <c r="U815" s="37">
        <v>10573</v>
      </c>
      <c r="V815" s="37">
        <v>30439</v>
      </c>
      <c r="W815" s="38">
        <v>650</v>
      </c>
      <c r="X815" s="37">
        <v>7775.4</v>
      </c>
    </row>
    <row r="816" spans="20:24" x14ac:dyDescent="0.25">
      <c r="T816" s="39" t="s">
        <v>79</v>
      </c>
      <c r="U816" s="40">
        <v>10573</v>
      </c>
      <c r="V816" s="40">
        <v>30439</v>
      </c>
      <c r="W816" s="41">
        <v>650</v>
      </c>
      <c r="X816" s="40">
        <v>7775.4</v>
      </c>
    </row>
    <row r="817" spans="20:24" x14ac:dyDescent="0.25">
      <c r="T817" s="85" t="s">
        <v>187</v>
      </c>
      <c r="U817" s="84">
        <v>834</v>
      </c>
      <c r="V817" s="84">
        <v>12469</v>
      </c>
      <c r="W817" s="10">
        <v>346</v>
      </c>
      <c r="X817" s="84">
        <v>4930</v>
      </c>
    </row>
    <row r="818" spans="20:24" x14ac:dyDescent="0.25">
      <c r="T818" s="85" t="s">
        <v>188</v>
      </c>
      <c r="U818" s="84">
        <v>7644</v>
      </c>
      <c r="V818" s="84">
        <v>7931</v>
      </c>
      <c r="W818" s="10">
        <v>76</v>
      </c>
      <c r="X818" s="84">
        <v>177</v>
      </c>
    </row>
    <row r="819" spans="20:24" x14ac:dyDescent="0.25">
      <c r="T819" s="85" t="s">
        <v>189</v>
      </c>
      <c r="U819" s="84">
        <v>2095</v>
      </c>
      <c r="V819" s="84">
        <v>5807</v>
      </c>
      <c r="W819" s="10">
        <v>228</v>
      </c>
      <c r="X819" s="84">
        <v>764</v>
      </c>
    </row>
    <row r="820" spans="20:24" x14ac:dyDescent="0.25">
      <c r="T820" s="85" t="s">
        <v>224</v>
      </c>
      <c r="U820" s="84">
        <v>0</v>
      </c>
      <c r="V820" s="84">
        <v>4232</v>
      </c>
      <c r="W820" s="10">
        <v>0</v>
      </c>
      <c r="X820" s="84">
        <v>1904.4</v>
      </c>
    </row>
    <row r="821" spans="20:24" x14ac:dyDescent="0.25">
      <c r="T821" s="33" t="s">
        <v>105</v>
      </c>
      <c r="U821" s="37">
        <v>5017</v>
      </c>
      <c r="V821" s="37">
        <v>23093</v>
      </c>
      <c r="W821" s="38">
        <v>0</v>
      </c>
      <c r="X821" s="37">
        <v>1223.55</v>
      </c>
    </row>
    <row r="822" spans="20:24" x14ac:dyDescent="0.25">
      <c r="T822" s="39" t="s">
        <v>191</v>
      </c>
      <c r="U822" s="40">
        <v>5017</v>
      </c>
      <c r="V822" s="40">
        <v>23093</v>
      </c>
      <c r="W822" s="41">
        <v>0</v>
      </c>
      <c r="X822" s="40">
        <v>1223.55</v>
      </c>
    </row>
    <row r="823" spans="20:24" x14ac:dyDescent="0.25">
      <c r="T823" s="85" t="s">
        <v>192</v>
      </c>
      <c r="U823" s="84">
        <v>424</v>
      </c>
      <c r="V823" s="84">
        <v>6804</v>
      </c>
      <c r="W823" s="10">
        <v>0</v>
      </c>
      <c r="X823" s="84">
        <v>0</v>
      </c>
    </row>
    <row r="824" spans="20:24" x14ac:dyDescent="0.25">
      <c r="T824" s="85" t="s">
        <v>230</v>
      </c>
      <c r="U824" s="84">
        <v>846</v>
      </c>
      <c r="V824" s="84">
        <v>696</v>
      </c>
      <c r="W824" s="10">
        <v>0</v>
      </c>
      <c r="X824" s="84">
        <v>0</v>
      </c>
    </row>
    <row r="825" spans="20:24" x14ac:dyDescent="0.25">
      <c r="T825" s="85" t="s">
        <v>193</v>
      </c>
      <c r="U825" s="84">
        <v>1523</v>
      </c>
      <c r="V825" s="84">
        <v>10598</v>
      </c>
      <c r="W825" s="10">
        <v>0</v>
      </c>
      <c r="X825" s="84">
        <v>0</v>
      </c>
    </row>
    <row r="826" spans="20:24" x14ac:dyDescent="0.25">
      <c r="T826" s="85" t="s">
        <v>194</v>
      </c>
      <c r="U826" s="84">
        <v>0</v>
      </c>
      <c r="V826" s="84">
        <v>2719</v>
      </c>
      <c r="W826" s="10">
        <v>0</v>
      </c>
      <c r="X826" s="84">
        <v>1223.55</v>
      </c>
    </row>
    <row r="827" spans="20:24" x14ac:dyDescent="0.25">
      <c r="T827" s="85" t="s">
        <v>195</v>
      </c>
      <c r="U827" s="84">
        <v>2224</v>
      </c>
      <c r="V827" s="84">
        <v>2276</v>
      </c>
      <c r="W827" s="10">
        <v>0</v>
      </c>
      <c r="X827" s="84">
        <v>0</v>
      </c>
    </row>
    <row r="828" spans="20:24" x14ac:dyDescent="0.25">
      <c r="T828" s="33" t="s">
        <v>107</v>
      </c>
      <c r="U828" s="37">
        <v>60459</v>
      </c>
      <c r="V828" s="37">
        <v>316439</v>
      </c>
      <c r="W828" s="38">
        <v>7385</v>
      </c>
      <c r="X828" s="37">
        <v>150711</v>
      </c>
    </row>
    <row r="829" spans="20:24" x14ac:dyDescent="0.25">
      <c r="T829" s="39" t="s">
        <v>79</v>
      </c>
      <c r="U829" s="40">
        <v>60459</v>
      </c>
      <c r="V829" s="40">
        <v>316439</v>
      </c>
      <c r="W829" s="41">
        <v>7385</v>
      </c>
      <c r="X829" s="40">
        <v>150711</v>
      </c>
    </row>
    <row r="830" spans="20:24" x14ac:dyDescent="0.25">
      <c r="T830" s="85" t="s">
        <v>231</v>
      </c>
      <c r="U830" s="84">
        <v>0</v>
      </c>
      <c r="V830" s="84">
        <v>714</v>
      </c>
      <c r="W830" s="10">
        <v>0</v>
      </c>
      <c r="X830" s="84">
        <v>168</v>
      </c>
    </row>
    <row r="831" spans="20:24" x14ac:dyDescent="0.25">
      <c r="T831" s="85" t="s">
        <v>163</v>
      </c>
      <c r="U831" s="84">
        <v>45224</v>
      </c>
      <c r="V831" s="84">
        <v>49455</v>
      </c>
      <c r="W831" s="10">
        <v>3642</v>
      </c>
      <c r="X831" s="84">
        <v>21155</v>
      </c>
    </row>
    <row r="832" spans="20:24" x14ac:dyDescent="0.25">
      <c r="T832" s="85" t="s">
        <v>164</v>
      </c>
      <c r="U832" s="84">
        <v>15235</v>
      </c>
      <c r="V832" s="84">
        <v>251458</v>
      </c>
      <c r="W832" s="10">
        <v>3743</v>
      </c>
      <c r="X832" s="84">
        <v>121439</v>
      </c>
    </row>
    <row r="833" spans="20:24" x14ac:dyDescent="0.25">
      <c r="T833" s="85" t="s">
        <v>165</v>
      </c>
      <c r="U833" s="84">
        <v>0</v>
      </c>
      <c r="V833" s="84">
        <v>14804</v>
      </c>
      <c r="W833" s="10">
        <v>0</v>
      </c>
      <c r="X833" s="84">
        <v>7949</v>
      </c>
    </row>
    <row r="834" spans="20:24" x14ac:dyDescent="0.25">
      <c r="T834" s="85" t="s">
        <v>221</v>
      </c>
      <c r="U834" s="84">
        <v>0</v>
      </c>
      <c r="V834" s="84">
        <v>8</v>
      </c>
      <c r="W834" s="10">
        <v>0</v>
      </c>
      <c r="X834" s="84">
        <v>0</v>
      </c>
    </row>
    <row r="835" spans="20:24" x14ac:dyDescent="0.25">
      <c r="T835" s="74" t="s">
        <v>39</v>
      </c>
      <c r="U835" s="77">
        <v>1135833</v>
      </c>
      <c r="V835" s="77">
        <v>4022347</v>
      </c>
      <c r="W835" s="78">
        <v>692898</v>
      </c>
      <c r="X835" s="77">
        <v>1310115</v>
      </c>
    </row>
    <row r="836" spans="20:24" x14ac:dyDescent="0.25">
      <c r="T836" s="34" t="s">
        <v>76</v>
      </c>
      <c r="U836" s="35">
        <v>2584</v>
      </c>
      <c r="V836" s="35">
        <v>2745866</v>
      </c>
      <c r="W836" s="36">
        <v>399</v>
      </c>
      <c r="X836" s="35">
        <v>490878</v>
      </c>
    </row>
    <row r="837" spans="20:24" x14ac:dyDescent="0.25">
      <c r="T837" s="33" t="s">
        <v>77</v>
      </c>
      <c r="U837" s="37">
        <v>338</v>
      </c>
      <c r="V837" s="37">
        <v>322043</v>
      </c>
      <c r="W837" s="38">
        <v>38</v>
      </c>
      <c r="X837" s="37">
        <v>36091</v>
      </c>
    </row>
    <row r="838" spans="20:24" x14ac:dyDescent="0.25">
      <c r="T838" s="39" t="s">
        <v>79</v>
      </c>
      <c r="U838" s="40">
        <v>338</v>
      </c>
      <c r="V838" s="40">
        <v>322043</v>
      </c>
      <c r="W838" s="41">
        <v>38</v>
      </c>
      <c r="X838" s="40">
        <v>36091</v>
      </c>
    </row>
    <row r="839" spans="20:24" x14ac:dyDescent="0.25">
      <c r="T839" s="85" t="s">
        <v>81</v>
      </c>
      <c r="U839" s="84">
        <v>338</v>
      </c>
      <c r="V839" s="84">
        <v>322043</v>
      </c>
      <c r="W839" s="10">
        <v>38</v>
      </c>
      <c r="X839" s="84">
        <v>36091</v>
      </c>
    </row>
    <row r="840" spans="20:24" x14ac:dyDescent="0.25">
      <c r="T840" s="33" t="s">
        <v>78</v>
      </c>
      <c r="U840" s="37">
        <v>1902</v>
      </c>
      <c r="V840" s="37">
        <v>2044914</v>
      </c>
      <c r="W840" s="38">
        <v>291</v>
      </c>
      <c r="X840" s="37">
        <v>331079</v>
      </c>
    </row>
    <row r="841" spans="20:24" x14ac:dyDescent="0.25">
      <c r="T841" s="39" t="s">
        <v>79</v>
      </c>
      <c r="U841" s="40">
        <v>1902</v>
      </c>
      <c r="V841" s="40">
        <v>2044914</v>
      </c>
      <c r="W841" s="41">
        <v>291</v>
      </c>
      <c r="X841" s="40">
        <v>331079</v>
      </c>
    </row>
    <row r="842" spans="20:24" x14ac:dyDescent="0.25">
      <c r="T842" s="85" t="s">
        <v>85</v>
      </c>
      <c r="U842" s="84">
        <v>1076</v>
      </c>
      <c r="V842" s="84">
        <v>1113587</v>
      </c>
      <c r="W842" s="10">
        <v>154</v>
      </c>
      <c r="X842" s="84">
        <v>173962</v>
      </c>
    </row>
    <row r="843" spans="20:24" x14ac:dyDescent="0.25">
      <c r="T843" s="85" t="s">
        <v>166</v>
      </c>
      <c r="U843" s="84">
        <v>826</v>
      </c>
      <c r="V843" s="84">
        <v>931327</v>
      </c>
      <c r="W843" s="10">
        <v>137</v>
      </c>
      <c r="X843" s="84">
        <v>157117</v>
      </c>
    </row>
    <row r="844" spans="20:24" x14ac:dyDescent="0.25">
      <c r="T844" s="33" t="s">
        <v>80</v>
      </c>
      <c r="U844" s="37">
        <v>214</v>
      </c>
      <c r="V844" s="37">
        <v>375702</v>
      </c>
      <c r="W844" s="38">
        <v>70</v>
      </c>
      <c r="X844" s="37">
        <v>123708</v>
      </c>
    </row>
    <row r="845" spans="20:24" x14ac:dyDescent="0.25">
      <c r="T845" s="39" t="s">
        <v>79</v>
      </c>
      <c r="U845" s="40">
        <v>214</v>
      </c>
      <c r="V845" s="40">
        <v>375702</v>
      </c>
      <c r="W845" s="41">
        <v>70</v>
      </c>
      <c r="X845" s="40">
        <v>123708</v>
      </c>
    </row>
    <row r="846" spans="20:24" x14ac:dyDescent="0.25">
      <c r="T846" s="85" t="s">
        <v>167</v>
      </c>
      <c r="U846" s="84">
        <v>214</v>
      </c>
      <c r="V846" s="84">
        <v>375702</v>
      </c>
      <c r="W846" s="10">
        <v>70</v>
      </c>
      <c r="X846" s="84">
        <v>123708</v>
      </c>
    </row>
    <row r="847" spans="20:24" x14ac:dyDescent="0.25">
      <c r="T847" s="33" t="s">
        <v>84</v>
      </c>
      <c r="U847" s="37">
        <v>130</v>
      </c>
      <c r="V847" s="37">
        <v>3207</v>
      </c>
      <c r="W847" s="38">
        <v>0</v>
      </c>
      <c r="X847" s="37">
        <v>0</v>
      </c>
    </row>
    <row r="848" spans="20:24" x14ac:dyDescent="0.25">
      <c r="T848" s="39" t="s">
        <v>79</v>
      </c>
      <c r="U848" s="40">
        <v>130</v>
      </c>
      <c r="V848" s="40">
        <v>3207</v>
      </c>
      <c r="W848" s="41">
        <v>0</v>
      </c>
      <c r="X848" s="40">
        <v>0</v>
      </c>
    </row>
    <row r="849" spans="20:24" x14ac:dyDescent="0.25">
      <c r="T849" s="85" t="s">
        <v>203</v>
      </c>
      <c r="U849" s="84">
        <v>130</v>
      </c>
      <c r="V849" s="84">
        <v>3207</v>
      </c>
      <c r="W849" s="10">
        <v>0</v>
      </c>
      <c r="X849" s="84">
        <v>0</v>
      </c>
    </row>
    <row r="850" spans="20:24" x14ac:dyDescent="0.25">
      <c r="T850" s="34" t="s">
        <v>90</v>
      </c>
      <c r="U850" s="35">
        <v>1133249</v>
      </c>
      <c r="V850" s="35">
        <v>1276481</v>
      </c>
      <c r="W850" s="36">
        <v>692499</v>
      </c>
      <c r="X850" s="35">
        <v>819237</v>
      </c>
    </row>
    <row r="851" spans="20:24" x14ac:dyDescent="0.25">
      <c r="T851" s="33" t="s">
        <v>92</v>
      </c>
      <c r="U851" s="37">
        <v>104367</v>
      </c>
      <c r="V851" s="37">
        <v>149254</v>
      </c>
      <c r="W851" s="38">
        <v>71855</v>
      </c>
      <c r="X851" s="37">
        <v>108503</v>
      </c>
    </row>
    <row r="852" spans="20:24" x14ac:dyDescent="0.25">
      <c r="T852" s="39" t="s">
        <v>121</v>
      </c>
      <c r="U852" s="40">
        <v>1835</v>
      </c>
      <c r="V852" s="40">
        <v>1835</v>
      </c>
      <c r="W852" s="41">
        <v>1256</v>
      </c>
      <c r="X852" s="40">
        <v>1256</v>
      </c>
    </row>
    <row r="853" spans="20:24" x14ac:dyDescent="0.25">
      <c r="T853" s="85" t="s">
        <v>122</v>
      </c>
      <c r="U853" s="84">
        <v>1835</v>
      </c>
      <c r="V853" s="84">
        <v>1835</v>
      </c>
      <c r="W853" s="10">
        <v>1256</v>
      </c>
      <c r="X853" s="84">
        <v>1256</v>
      </c>
    </row>
    <row r="854" spans="20:24" x14ac:dyDescent="0.25">
      <c r="T854" s="39" t="s">
        <v>124</v>
      </c>
      <c r="U854" s="40">
        <v>4495</v>
      </c>
      <c r="V854" s="40">
        <v>49382</v>
      </c>
      <c r="W854" s="41">
        <v>3610</v>
      </c>
      <c r="X854" s="40">
        <v>40258</v>
      </c>
    </row>
    <row r="855" spans="20:24" x14ac:dyDescent="0.25">
      <c r="T855" s="85" t="s">
        <v>125</v>
      </c>
      <c r="U855" s="84">
        <v>4201</v>
      </c>
      <c r="V855" s="84">
        <v>6272</v>
      </c>
      <c r="W855" s="10">
        <v>3406</v>
      </c>
      <c r="X855" s="84">
        <v>3406</v>
      </c>
    </row>
    <row r="856" spans="20:24" x14ac:dyDescent="0.25">
      <c r="T856" s="85" t="s">
        <v>126</v>
      </c>
      <c r="U856" s="84">
        <v>294</v>
      </c>
      <c r="V856" s="84">
        <v>43110</v>
      </c>
      <c r="W856" s="10">
        <v>204</v>
      </c>
      <c r="X856" s="84">
        <v>36852</v>
      </c>
    </row>
    <row r="857" spans="20:24" x14ac:dyDescent="0.25">
      <c r="T857" s="39" t="s">
        <v>128</v>
      </c>
      <c r="U857" s="40">
        <v>98037</v>
      </c>
      <c r="V857" s="40">
        <v>98037</v>
      </c>
      <c r="W857" s="41">
        <v>66989</v>
      </c>
      <c r="X857" s="40">
        <v>66989</v>
      </c>
    </row>
    <row r="858" spans="20:24" x14ac:dyDescent="0.25">
      <c r="T858" s="85" t="s">
        <v>129</v>
      </c>
      <c r="U858" s="84">
        <v>98037</v>
      </c>
      <c r="V858" s="84">
        <v>98037</v>
      </c>
      <c r="W858" s="10">
        <v>66989</v>
      </c>
      <c r="X858" s="84">
        <v>66989</v>
      </c>
    </row>
    <row r="859" spans="20:24" x14ac:dyDescent="0.25">
      <c r="T859" s="33" t="s">
        <v>93</v>
      </c>
      <c r="U859" s="37">
        <v>275045</v>
      </c>
      <c r="V859" s="37">
        <v>276306</v>
      </c>
      <c r="W859" s="38">
        <v>112591</v>
      </c>
      <c r="X859" s="37">
        <v>112591</v>
      </c>
    </row>
    <row r="860" spans="20:24" x14ac:dyDescent="0.25">
      <c r="T860" s="39" t="s">
        <v>79</v>
      </c>
      <c r="U860" s="40">
        <v>275045</v>
      </c>
      <c r="V860" s="40">
        <v>276306</v>
      </c>
      <c r="W860" s="41">
        <v>112591</v>
      </c>
      <c r="X860" s="40">
        <v>112591</v>
      </c>
    </row>
    <row r="861" spans="20:24" x14ac:dyDescent="0.25">
      <c r="T861" s="85" t="s">
        <v>133</v>
      </c>
      <c r="U861" s="84">
        <v>36</v>
      </c>
      <c r="V861" s="84">
        <v>1297</v>
      </c>
      <c r="W861" s="10">
        <v>0</v>
      </c>
      <c r="X861" s="84">
        <v>0</v>
      </c>
    </row>
    <row r="862" spans="20:24" x14ac:dyDescent="0.25">
      <c r="T862" s="85" t="s">
        <v>134</v>
      </c>
      <c r="U862" s="84">
        <v>275009</v>
      </c>
      <c r="V862" s="84">
        <v>275009</v>
      </c>
      <c r="W862" s="10">
        <v>112591</v>
      </c>
      <c r="X862" s="84">
        <v>112591</v>
      </c>
    </row>
    <row r="863" spans="20:24" x14ac:dyDescent="0.25">
      <c r="T863" s="33" t="s">
        <v>94</v>
      </c>
      <c r="U863" s="37">
        <v>748155</v>
      </c>
      <c r="V863" s="37">
        <v>842499</v>
      </c>
      <c r="W863" s="38">
        <v>507846</v>
      </c>
      <c r="X863" s="37">
        <v>597440</v>
      </c>
    </row>
    <row r="864" spans="20:24" x14ac:dyDescent="0.25">
      <c r="T864" s="39" t="s">
        <v>79</v>
      </c>
      <c r="U864" s="40">
        <v>748155</v>
      </c>
      <c r="V864" s="40">
        <v>842499</v>
      </c>
      <c r="W864" s="41">
        <v>507846</v>
      </c>
      <c r="X864" s="40">
        <v>597440</v>
      </c>
    </row>
    <row r="865" spans="20:24" x14ac:dyDescent="0.25">
      <c r="T865" s="85" t="s">
        <v>137</v>
      </c>
      <c r="U865" s="84">
        <v>746965</v>
      </c>
      <c r="V865" s="84">
        <v>746965</v>
      </c>
      <c r="W865" s="10">
        <v>507253</v>
      </c>
      <c r="X865" s="84">
        <v>507253</v>
      </c>
    </row>
    <row r="866" spans="20:24" x14ac:dyDescent="0.25">
      <c r="T866" s="85" t="s">
        <v>138</v>
      </c>
      <c r="U866" s="84">
        <v>645</v>
      </c>
      <c r="V866" s="84">
        <v>94122</v>
      </c>
      <c r="W866" s="10">
        <v>593</v>
      </c>
      <c r="X866" s="84">
        <v>90187</v>
      </c>
    </row>
    <row r="867" spans="20:24" x14ac:dyDescent="0.25">
      <c r="T867" s="85" t="s">
        <v>140</v>
      </c>
      <c r="U867" s="84">
        <v>545</v>
      </c>
      <c r="V867" s="84">
        <v>1412</v>
      </c>
      <c r="W867" s="10">
        <v>0</v>
      </c>
      <c r="X867" s="84">
        <v>0</v>
      </c>
    </row>
    <row r="868" spans="20:24" x14ac:dyDescent="0.25">
      <c r="T868" s="33" t="s">
        <v>95</v>
      </c>
      <c r="U868" s="37">
        <v>758</v>
      </c>
      <c r="V868" s="37">
        <v>758</v>
      </c>
      <c r="W868" s="38">
        <v>0</v>
      </c>
      <c r="X868" s="37">
        <v>0</v>
      </c>
    </row>
    <row r="869" spans="20:24" x14ac:dyDescent="0.25">
      <c r="T869" s="39" t="s">
        <v>79</v>
      </c>
      <c r="U869" s="40">
        <v>758</v>
      </c>
      <c r="V869" s="40">
        <v>758</v>
      </c>
      <c r="W869" s="41">
        <v>0</v>
      </c>
      <c r="X869" s="40">
        <v>0</v>
      </c>
    </row>
    <row r="870" spans="20:24" x14ac:dyDescent="0.25">
      <c r="T870" s="85" t="s">
        <v>142</v>
      </c>
      <c r="U870" s="84">
        <v>159</v>
      </c>
      <c r="V870" s="84">
        <v>159</v>
      </c>
      <c r="W870" s="10">
        <v>0</v>
      </c>
      <c r="X870" s="84">
        <v>0</v>
      </c>
    </row>
    <row r="871" spans="20:24" x14ac:dyDescent="0.25">
      <c r="T871" s="85" t="s">
        <v>145</v>
      </c>
      <c r="U871" s="84">
        <v>599</v>
      </c>
      <c r="V871" s="84">
        <v>599</v>
      </c>
      <c r="W871" s="10">
        <v>0</v>
      </c>
      <c r="X871" s="84">
        <v>0</v>
      </c>
    </row>
    <row r="872" spans="20:24" x14ac:dyDescent="0.25">
      <c r="T872" s="33" t="s">
        <v>96</v>
      </c>
      <c r="U872" s="37">
        <v>1652</v>
      </c>
      <c r="V872" s="37">
        <v>4635</v>
      </c>
      <c r="W872" s="38">
        <v>207</v>
      </c>
      <c r="X872" s="37">
        <v>703</v>
      </c>
    </row>
    <row r="873" spans="20:24" x14ac:dyDescent="0.25">
      <c r="T873" s="39" t="s">
        <v>79</v>
      </c>
      <c r="U873" s="40">
        <v>1652</v>
      </c>
      <c r="V873" s="40">
        <v>4635</v>
      </c>
      <c r="W873" s="41">
        <v>207</v>
      </c>
      <c r="X873" s="40">
        <v>703</v>
      </c>
    </row>
    <row r="874" spans="20:24" x14ac:dyDescent="0.25">
      <c r="T874" s="85" t="s">
        <v>148</v>
      </c>
      <c r="U874" s="84">
        <v>1358</v>
      </c>
      <c r="V874" s="84">
        <v>1358</v>
      </c>
      <c r="W874" s="10">
        <v>0</v>
      </c>
      <c r="X874" s="84">
        <v>0</v>
      </c>
    </row>
    <row r="875" spans="20:24" x14ac:dyDescent="0.25">
      <c r="T875" s="85" t="s">
        <v>149</v>
      </c>
      <c r="U875" s="84">
        <v>294</v>
      </c>
      <c r="V875" s="84">
        <v>3277</v>
      </c>
      <c r="W875" s="10">
        <v>207</v>
      </c>
      <c r="X875" s="84">
        <v>703</v>
      </c>
    </row>
    <row r="876" spans="20:24" x14ac:dyDescent="0.25">
      <c r="T876" s="33" t="s">
        <v>98</v>
      </c>
      <c r="U876" s="37">
        <v>3272</v>
      </c>
      <c r="V876" s="37">
        <v>3029</v>
      </c>
      <c r="W876" s="38">
        <v>0</v>
      </c>
      <c r="X876" s="37">
        <v>0</v>
      </c>
    </row>
    <row r="877" spans="20:24" x14ac:dyDescent="0.25">
      <c r="T877" s="39" t="s">
        <v>79</v>
      </c>
      <c r="U877" s="40">
        <v>3272</v>
      </c>
      <c r="V877" s="40">
        <v>3029</v>
      </c>
      <c r="W877" s="41">
        <v>0</v>
      </c>
      <c r="X877" s="40">
        <v>0</v>
      </c>
    </row>
    <row r="878" spans="20:24" x14ac:dyDescent="0.25">
      <c r="T878" s="85" t="s">
        <v>183</v>
      </c>
      <c r="U878" s="84">
        <v>2824</v>
      </c>
      <c r="V878" s="84">
        <v>2824</v>
      </c>
      <c r="W878" s="10">
        <v>0</v>
      </c>
      <c r="X878" s="84">
        <v>0</v>
      </c>
    </row>
    <row r="879" spans="20:24" x14ac:dyDescent="0.25">
      <c r="T879" s="85" t="s">
        <v>184</v>
      </c>
      <c r="U879" s="84">
        <v>448</v>
      </c>
      <c r="V879" s="84">
        <v>205</v>
      </c>
      <c r="W879" s="10">
        <v>0</v>
      </c>
      <c r="X879" s="84">
        <v>0</v>
      </c>
    </row>
    <row r="880" spans="20:24" x14ac:dyDescent="0.25">
      <c r="T880" s="74" t="s">
        <v>40</v>
      </c>
      <c r="U880" s="77">
        <v>43972</v>
      </c>
      <c r="V880" s="77">
        <v>1789303</v>
      </c>
      <c r="W880" s="78">
        <v>3786</v>
      </c>
      <c r="X880" s="77">
        <v>408709</v>
      </c>
    </row>
    <row r="881" spans="20:24" x14ac:dyDescent="0.25">
      <c r="T881" s="34" t="s">
        <v>76</v>
      </c>
      <c r="U881" s="35">
        <v>7013</v>
      </c>
      <c r="V881" s="35">
        <v>1084961</v>
      </c>
      <c r="W881" s="36">
        <v>611</v>
      </c>
      <c r="X881" s="35">
        <v>287437</v>
      </c>
    </row>
    <row r="882" spans="20:24" x14ac:dyDescent="0.25">
      <c r="T882" s="33" t="s">
        <v>77</v>
      </c>
      <c r="U882" s="37">
        <v>353</v>
      </c>
      <c r="V882" s="37">
        <v>309616</v>
      </c>
      <c r="W882" s="38">
        <v>103</v>
      </c>
      <c r="X882" s="37">
        <v>148832</v>
      </c>
    </row>
    <row r="883" spans="20:24" x14ac:dyDescent="0.25">
      <c r="T883" s="39" t="s">
        <v>79</v>
      </c>
      <c r="U883" s="40">
        <v>353</v>
      </c>
      <c r="V883" s="40">
        <v>309616</v>
      </c>
      <c r="W883" s="41">
        <v>103</v>
      </c>
      <c r="X883" s="40">
        <v>148832</v>
      </c>
    </row>
    <row r="884" spans="20:24" x14ac:dyDescent="0.25">
      <c r="T884" s="85" t="s">
        <v>97</v>
      </c>
      <c r="U884" s="84">
        <v>83</v>
      </c>
      <c r="V884" s="84">
        <v>136360</v>
      </c>
      <c r="W884" s="10">
        <v>83</v>
      </c>
      <c r="X884" s="84">
        <v>136360</v>
      </c>
    </row>
    <row r="885" spans="20:24" x14ac:dyDescent="0.25">
      <c r="T885" s="85" t="s">
        <v>81</v>
      </c>
      <c r="U885" s="84">
        <v>270</v>
      </c>
      <c r="V885" s="84">
        <v>173256</v>
      </c>
      <c r="W885" s="10">
        <v>20</v>
      </c>
      <c r="X885" s="84">
        <v>12472</v>
      </c>
    </row>
    <row r="886" spans="20:24" x14ac:dyDescent="0.25">
      <c r="T886" s="33" t="s">
        <v>78</v>
      </c>
      <c r="U886" s="37">
        <v>765</v>
      </c>
      <c r="V886" s="37">
        <v>571015</v>
      </c>
      <c r="W886" s="38">
        <v>0</v>
      </c>
      <c r="X886" s="37">
        <v>0</v>
      </c>
    </row>
    <row r="887" spans="20:24" x14ac:dyDescent="0.25">
      <c r="T887" s="39" t="s">
        <v>79</v>
      </c>
      <c r="U887" s="40">
        <v>765</v>
      </c>
      <c r="V887" s="40">
        <v>571015</v>
      </c>
      <c r="W887" s="41">
        <v>0</v>
      </c>
      <c r="X887" s="40">
        <v>0</v>
      </c>
    </row>
    <row r="888" spans="20:24" x14ac:dyDescent="0.25">
      <c r="T888" s="85" t="s">
        <v>85</v>
      </c>
      <c r="U888" s="84">
        <v>527</v>
      </c>
      <c r="V888" s="84">
        <v>368686</v>
      </c>
      <c r="W888" s="10">
        <v>0</v>
      </c>
      <c r="X888" s="84">
        <v>0</v>
      </c>
    </row>
    <row r="889" spans="20:24" x14ac:dyDescent="0.25">
      <c r="T889" s="85" t="s">
        <v>166</v>
      </c>
      <c r="U889" s="84">
        <v>238</v>
      </c>
      <c r="V889" s="84">
        <v>202329</v>
      </c>
      <c r="W889" s="10">
        <v>0</v>
      </c>
      <c r="X889" s="84">
        <v>0</v>
      </c>
    </row>
    <row r="890" spans="20:24" x14ac:dyDescent="0.25">
      <c r="T890" s="33" t="s">
        <v>80</v>
      </c>
      <c r="U890" s="37">
        <v>108</v>
      </c>
      <c r="V890" s="37">
        <v>104207</v>
      </c>
      <c r="W890" s="38">
        <v>49</v>
      </c>
      <c r="X890" s="37">
        <v>49885</v>
      </c>
    </row>
    <row r="891" spans="20:24" x14ac:dyDescent="0.25">
      <c r="T891" s="39" t="s">
        <v>79</v>
      </c>
      <c r="U891" s="40">
        <v>108</v>
      </c>
      <c r="V891" s="40">
        <v>104207</v>
      </c>
      <c r="W891" s="41">
        <v>49</v>
      </c>
      <c r="X891" s="40">
        <v>49885</v>
      </c>
    </row>
    <row r="892" spans="20:24" x14ac:dyDescent="0.25">
      <c r="T892" s="85" t="s">
        <v>167</v>
      </c>
      <c r="U892" s="84">
        <v>108</v>
      </c>
      <c r="V892" s="84">
        <v>104207</v>
      </c>
      <c r="W892" s="10">
        <v>49</v>
      </c>
      <c r="X892" s="84">
        <v>49885</v>
      </c>
    </row>
    <row r="893" spans="20:24" x14ac:dyDescent="0.25">
      <c r="T893" s="33" t="s">
        <v>82</v>
      </c>
      <c r="U893" s="37">
        <v>65</v>
      </c>
      <c r="V893" s="37">
        <v>30260</v>
      </c>
      <c r="W893" s="38">
        <v>65</v>
      </c>
      <c r="X893" s="37">
        <v>30260</v>
      </c>
    </row>
    <row r="894" spans="20:24" x14ac:dyDescent="0.25">
      <c r="T894" s="39" t="s">
        <v>79</v>
      </c>
      <c r="U894" s="40">
        <v>65</v>
      </c>
      <c r="V894" s="40">
        <v>30260</v>
      </c>
      <c r="W894" s="41">
        <v>65</v>
      </c>
      <c r="X894" s="40">
        <v>30260</v>
      </c>
    </row>
    <row r="895" spans="20:24" x14ac:dyDescent="0.25">
      <c r="T895" s="85" t="s">
        <v>89</v>
      </c>
      <c r="U895" s="84">
        <v>51</v>
      </c>
      <c r="V895" s="84">
        <v>22346</v>
      </c>
      <c r="W895" s="10">
        <v>51</v>
      </c>
      <c r="X895" s="84">
        <v>22346</v>
      </c>
    </row>
    <row r="896" spans="20:24" x14ac:dyDescent="0.25">
      <c r="T896" s="85" t="s">
        <v>91</v>
      </c>
      <c r="U896" s="84">
        <v>14</v>
      </c>
      <c r="V896" s="84">
        <v>7914</v>
      </c>
      <c r="W896" s="10">
        <v>14</v>
      </c>
      <c r="X896" s="84">
        <v>7914</v>
      </c>
    </row>
    <row r="897" spans="20:24" x14ac:dyDescent="0.25">
      <c r="T897" s="33" t="s">
        <v>83</v>
      </c>
      <c r="U897" s="37">
        <v>2168</v>
      </c>
      <c r="V897" s="37">
        <v>59589</v>
      </c>
      <c r="W897" s="38">
        <v>168</v>
      </c>
      <c r="X897" s="37">
        <v>54105</v>
      </c>
    </row>
    <row r="898" spans="20:24" x14ac:dyDescent="0.25">
      <c r="T898" s="39" t="s">
        <v>109</v>
      </c>
      <c r="U898" s="40">
        <v>168</v>
      </c>
      <c r="V898" s="40">
        <v>54105</v>
      </c>
      <c r="W898" s="41">
        <v>168</v>
      </c>
      <c r="X898" s="40">
        <v>54105</v>
      </c>
    </row>
    <row r="899" spans="20:24" x14ac:dyDescent="0.25">
      <c r="T899" s="85" t="s">
        <v>110</v>
      </c>
      <c r="U899" s="84">
        <v>168</v>
      </c>
      <c r="V899" s="84">
        <v>54105</v>
      </c>
      <c r="W899" s="10">
        <v>168</v>
      </c>
      <c r="X899" s="84">
        <v>54105</v>
      </c>
    </row>
    <row r="900" spans="20:24" x14ac:dyDescent="0.25">
      <c r="T900" s="39" t="s">
        <v>111</v>
      </c>
      <c r="U900" s="40">
        <v>2000</v>
      </c>
      <c r="V900" s="40">
        <v>5484</v>
      </c>
      <c r="W900" s="41">
        <v>0</v>
      </c>
      <c r="X900" s="40">
        <v>0</v>
      </c>
    </row>
    <row r="901" spans="20:24" x14ac:dyDescent="0.25">
      <c r="T901" s="85" t="s">
        <v>232</v>
      </c>
      <c r="U901" s="84">
        <v>2000</v>
      </c>
      <c r="V901" s="84">
        <v>5484</v>
      </c>
      <c r="W901" s="10">
        <v>0</v>
      </c>
      <c r="X901" s="84">
        <v>0</v>
      </c>
    </row>
    <row r="902" spans="20:24" x14ac:dyDescent="0.25">
      <c r="T902" s="33" t="s">
        <v>84</v>
      </c>
      <c r="U902" s="37">
        <v>575</v>
      </c>
      <c r="V902" s="37">
        <v>5751</v>
      </c>
      <c r="W902" s="38">
        <v>226</v>
      </c>
      <c r="X902" s="37">
        <v>4355</v>
      </c>
    </row>
    <row r="903" spans="20:24" x14ac:dyDescent="0.25">
      <c r="T903" s="39" t="s">
        <v>79</v>
      </c>
      <c r="U903" s="40">
        <v>575</v>
      </c>
      <c r="V903" s="40">
        <v>5751</v>
      </c>
      <c r="W903" s="41">
        <v>226</v>
      </c>
      <c r="X903" s="40">
        <v>4355</v>
      </c>
    </row>
    <row r="904" spans="20:24" x14ac:dyDescent="0.25">
      <c r="T904" s="85" t="s">
        <v>170</v>
      </c>
      <c r="U904" s="84">
        <v>117</v>
      </c>
      <c r="V904" s="84">
        <v>2875</v>
      </c>
      <c r="W904" s="10">
        <v>117</v>
      </c>
      <c r="X904" s="84">
        <v>2875</v>
      </c>
    </row>
    <row r="905" spans="20:24" x14ac:dyDescent="0.25">
      <c r="T905" s="85" t="s">
        <v>203</v>
      </c>
      <c r="U905" s="84">
        <v>458</v>
      </c>
      <c r="V905" s="84">
        <v>2876</v>
      </c>
      <c r="W905" s="10">
        <v>109</v>
      </c>
      <c r="X905" s="84">
        <v>1480</v>
      </c>
    </row>
    <row r="906" spans="20:24" x14ac:dyDescent="0.25">
      <c r="T906" s="33" t="s">
        <v>86</v>
      </c>
      <c r="U906" s="37">
        <v>2979</v>
      </c>
      <c r="V906" s="37">
        <v>4523</v>
      </c>
      <c r="W906" s="38">
        <v>0</v>
      </c>
      <c r="X906" s="37">
        <v>0</v>
      </c>
    </row>
    <row r="907" spans="20:24" x14ac:dyDescent="0.25">
      <c r="T907" s="39" t="s">
        <v>171</v>
      </c>
      <c r="U907" s="40">
        <v>2317</v>
      </c>
      <c r="V907" s="40">
        <v>3529</v>
      </c>
      <c r="W907" s="41">
        <v>0</v>
      </c>
      <c r="X907" s="40">
        <v>0</v>
      </c>
    </row>
    <row r="908" spans="20:24" x14ac:dyDescent="0.25">
      <c r="T908" s="85" t="s">
        <v>205</v>
      </c>
      <c r="U908" s="84">
        <v>2317</v>
      </c>
      <c r="V908" s="84">
        <v>3529</v>
      </c>
      <c r="W908" s="10">
        <v>0</v>
      </c>
      <c r="X908" s="84">
        <v>0</v>
      </c>
    </row>
    <row r="909" spans="20:24" x14ac:dyDescent="0.25">
      <c r="T909" s="39" t="s">
        <v>173</v>
      </c>
      <c r="U909" s="40">
        <v>53</v>
      </c>
      <c r="V909" s="40">
        <v>53</v>
      </c>
      <c r="W909" s="41">
        <v>0</v>
      </c>
      <c r="X909" s="40">
        <v>0</v>
      </c>
    </row>
    <row r="910" spans="20:24" x14ac:dyDescent="0.25">
      <c r="T910" s="85" t="s">
        <v>175</v>
      </c>
      <c r="U910" s="84">
        <v>53</v>
      </c>
      <c r="V910" s="84">
        <v>53</v>
      </c>
      <c r="W910" s="10">
        <v>0</v>
      </c>
      <c r="X910" s="84">
        <v>0</v>
      </c>
    </row>
    <row r="911" spans="20:24" x14ac:dyDescent="0.25">
      <c r="T911" s="39" t="s">
        <v>176</v>
      </c>
      <c r="U911" s="40">
        <v>609</v>
      </c>
      <c r="V911" s="40">
        <v>941</v>
      </c>
      <c r="W911" s="41">
        <v>0</v>
      </c>
      <c r="X911" s="40">
        <v>0</v>
      </c>
    </row>
    <row r="912" spans="20:24" x14ac:dyDescent="0.25">
      <c r="T912" s="85" t="s">
        <v>178</v>
      </c>
      <c r="U912" s="84">
        <v>609</v>
      </c>
      <c r="V912" s="84">
        <v>941</v>
      </c>
      <c r="W912" s="10">
        <v>0</v>
      </c>
      <c r="X912" s="84">
        <v>0</v>
      </c>
    </row>
    <row r="913" spans="20:24" x14ac:dyDescent="0.25">
      <c r="T913" s="34" t="s">
        <v>87</v>
      </c>
      <c r="U913" s="35">
        <v>2684</v>
      </c>
      <c r="V913" s="35">
        <v>33361</v>
      </c>
      <c r="W913" s="36">
        <v>31</v>
      </c>
      <c r="X913" s="35">
        <v>2773</v>
      </c>
    </row>
    <row r="914" spans="20:24" x14ac:dyDescent="0.25">
      <c r="T914" s="33" t="s">
        <v>88</v>
      </c>
      <c r="U914" s="37">
        <v>2684</v>
      </c>
      <c r="V914" s="37">
        <v>33361</v>
      </c>
      <c r="W914" s="38">
        <v>31</v>
      </c>
      <c r="X914" s="37">
        <v>2773</v>
      </c>
    </row>
    <row r="915" spans="20:24" x14ac:dyDescent="0.25">
      <c r="T915" s="39" t="s">
        <v>79</v>
      </c>
      <c r="U915" s="40">
        <v>2684</v>
      </c>
      <c r="V915" s="40">
        <v>33361</v>
      </c>
      <c r="W915" s="41">
        <v>31</v>
      </c>
      <c r="X915" s="40">
        <v>2773</v>
      </c>
    </row>
    <row r="916" spans="20:24" x14ac:dyDescent="0.25">
      <c r="T916" s="85" t="s">
        <v>115</v>
      </c>
      <c r="U916" s="84">
        <v>53</v>
      </c>
      <c r="V916" s="84">
        <v>53</v>
      </c>
      <c r="W916" s="10">
        <v>0</v>
      </c>
      <c r="X916" s="84">
        <v>0</v>
      </c>
    </row>
    <row r="917" spans="20:24" x14ac:dyDescent="0.25">
      <c r="T917" s="85" t="s">
        <v>199</v>
      </c>
      <c r="U917" s="84">
        <v>0</v>
      </c>
      <c r="V917" s="84">
        <v>2467</v>
      </c>
      <c r="W917" s="10">
        <v>0</v>
      </c>
      <c r="X917" s="84">
        <v>0</v>
      </c>
    </row>
    <row r="918" spans="20:24" x14ac:dyDescent="0.25">
      <c r="T918" s="85" t="s">
        <v>116</v>
      </c>
      <c r="U918" s="84">
        <v>2481</v>
      </c>
      <c r="V918" s="84">
        <v>3194</v>
      </c>
      <c r="W918" s="10">
        <v>31</v>
      </c>
      <c r="X918" s="84">
        <v>412</v>
      </c>
    </row>
    <row r="919" spans="20:24" x14ac:dyDescent="0.25">
      <c r="T919" s="85" t="s">
        <v>117</v>
      </c>
      <c r="U919" s="84">
        <v>0</v>
      </c>
      <c r="V919" s="84">
        <v>20273</v>
      </c>
      <c r="W919" s="10">
        <v>0</v>
      </c>
      <c r="X919" s="84">
        <v>2326</v>
      </c>
    </row>
    <row r="920" spans="20:24" x14ac:dyDescent="0.25">
      <c r="T920" s="85" t="s">
        <v>118</v>
      </c>
      <c r="U920" s="84">
        <v>0</v>
      </c>
      <c r="V920" s="84">
        <v>4480</v>
      </c>
      <c r="W920" s="10">
        <v>0</v>
      </c>
      <c r="X920" s="84">
        <v>35</v>
      </c>
    </row>
    <row r="921" spans="20:24" x14ac:dyDescent="0.25">
      <c r="T921" s="85" t="s">
        <v>119</v>
      </c>
      <c r="U921" s="84">
        <v>0</v>
      </c>
      <c r="V921" s="84">
        <v>2741</v>
      </c>
      <c r="W921" s="10">
        <v>0</v>
      </c>
      <c r="X921" s="84">
        <v>0</v>
      </c>
    </row>
    <row r="922" spans="20:24" x14ac:dyDescent="0.25">
      <c r="T922" s="85" t="s">
        <v>120</v>
      </c>
      <c r="U922" s="84">
        <v>150</v>
      </c>
      <c r="V922" s="84">
        <v>153</v>
      </c>
      <c r="W922" s="10">
        <v>0</v>
      </c>
      <c r="X922" s="84">
        <v>0</v>
      </c>
    </row>
    <row r="923" spans="20:24" x14ac:dyDescent="0.25">
      <c r="T923" s="34" t="s">
        <v>90</v>
      </c>
      <c r="U923" s="35">
        <v>16673</v>
      </c>
      <c r="V923" s="35">
        <v>562250</v>
      </c>
      <c r="W923" s="36">
        <v>178</v>
      </c>
      <c r="X923" s="35">
        <v>82057</v>
      </c>
    </row>
    <row r="924" spans="20:24" x14ac:dyDescent="0.25">
      <c r="T924" s="33" t="s">
        <v>92</v>
      </c>
      <c r="U924" s="37">
        <v>3369</v>
      </c>
      <c r="V924" s="37">
        <v>109781</v>
      </c>
      <c r="W924" s="38">
        <v>18</v>
      </c>
      <c r="X924" s="37">
        <v>31120</v>
      </c>
    </row>
    <row r="925" spans="20:24" x14ac:dyDescent="0.25">
      <c r="T925" s="39" t="s">
        <v>121</v>
      </c>
      <c r="U925" s="40">
        <v>1087</v>
      </c>
      <c r="V925" s="40">
        <v>13251</v>
      </c>
      <c r="W925" s="41">
        <v>0</v>
      </c>
      <c r="X925" s="40">
        <v>1349</v>
      </c>
    </row>
    <row r="926" spans="20:24" x14ac:dyDescent="0.25">
      <c r="T926" s="85" t="s">
        <v>122</v>
      </c>
      <c r="U926" s="84">
        <v>0</v>
      </c>
      <c r="V926" s="84">
        <v>11429</v>
      </c>
      <c r="W926" s="10">
        <v>0</v>
      </c>
      <c r="X926" s="84">
        <v>1349</v>
      </c>
    </row>
    <row r="927" spans="20:24" x14ac:dyDescent="0.25">
      <c r="T927" s="85" t="s">
        <v>212</v>
      </c>
      <c r="U927" s="84">
        <v>0</v>
      </c>
      <c r="V927" s="84">
        <v>58</v>
      </c>
      <c r="W927" s="10">
        <v>0</v>
      </c>
      <c r="X927" s="84">
        <v>0</v>
      </c>
    </row>
    <row r="928" spans="20:24" x14ac:dyDescent="0.25">
      <c r="T928" s="85" t="s">
        <v>200</v>
      </c>
      <c r="U928" s="84">
        <v>1087</v>
      </c>
      <c r="V928" s="84">
        <v>1764</v>
      </c>
      <c r="W928" s="10">
        <v>0</v>
      </c>
      <c r="X928" s="84">
        <v>0</v>
      </c>
    </row>
    <row r="929" spans="20:24" x14ac:dyDescent="0.25">
      <c r="T929" s="39" t="s">
        <v>124</v>
      </c>
      <c r="U929" s="40">
        <v>955</v>
      </c>
      <c r="V929" s="40">
        <v>83843</v>
      </c>
      <c r="W929" s="41">
        <v>18</v>
      </c>
      <c r="X929" s="40">
        <v>28854</v>
      </c>
    </row>
    <row r="930" spans="20:24" x14ac:dyDescent="0.25">
      <c r="T930" s="85" t="s">
        <v>125</v>
      </c>
      <c r="U930" s="84">
        <v>0</v>
      </c>
      <c r="V930" s="84">
        <v>77586</v>
      </c>
      <c r="W930" s="10">
        <v>0</v>
      </c>
      <c r="X930" s="84">
        <v>28336</v>
      </c>
    </row>
    <row r="931" spans="20:24" x14ac:dyDescent="0.25">
      <c r="T931" s="85" t="s">
        <v>126</v>
      </c>
      <c r="U931" s="84">
        <v>255</v>
      </c>
      <c r="V931" s="84">
        <v>5557</v>
      </c>
      <c r="W931" s="10">
        <v>18</v>
      </c>
      <c r="X931" s="84">
        <v>518</v>
      </c>
    </row>
    <row r="932" spans="20:24" x14ac:dyDescent="0.25">
      <c r="T932" s="85" t="s">
        <v>127</v>
      </c>
      <c r="U932" s="84">
        <v>700</v>
      </c>
      <c r="V932" s="84">
        <v>700</v>
      </c>
      <c r="W932" s="10">
        <v>0</v>
      </c>
      <c r="X932" s="84">
        <v>0</v>
      </c>
    </row>
    <row r="933" spans="20:24" x14ac:dyDescent="0.25">
      <c r="T933" s="39" t="s">
        <v>128</v>
      </c>
      <c r="U933" s="40">
        <v>1327</v>
      </c>
      <c r="V933" s="40">
        <v>12687</v>
      </c>
      <c r="W933" s="41">
        <v>0</v>
      </c>
      <c r="X933" s="40">
        <v>917</v>
      </c>
    </row>
    <row r="934" spans="20:24" x14ac:dyDescent="0.25">
      <c r="T934" s="85" t="s">
        <v>129</v>
      </c>
      <c r="U934" s="84">
        <v>0</v>
      </c>
      <c r="V934" s="84">
        <v>6583</v>
      </c>
      <c r="W934" s="10">
        <v>0</v>
      </c>
      <c r="X934" s="84">
        <v>917</v>
      </c>
    </row>
    <row r="935" spans="20:24" x14ac:dyDescent="0.25">
      <c r="T935" s="85" t="s">
        <v>130</v>
      </c>
      <c r="U935" s="84">
        <v>135</v>
      </c>
      <c r="V935" s="84">
        <v>4532</v>
      </c>
      <c r="W935" s="10">
        <v>0</v>
      </c>
      <c r="X935" s="84">
        <v>0</v>
      </c>
    </row>
    <row r="936" spans="20:24" x14ac:dyDescent="0.25">
      <c r="T936" s="85" t="s">
        <v>132</v>
      </c>
      <c r="U936" s="84">
        <v>1192</v>
      </c>
      <c r="V936" s="84">
        <v>1572</v>
      </c>
      <c r="W936" s="10">
        <v>0</v>
      </c>
      <c r="X936" s="84">
        <v>0</v>
      </c>
    </row>
    <row r="937" spans="20:24" x14ac:dyDescent="0.25">
      <c r="T937" s="33" t="s">
        <v>93</v>
      </c>
      <c r="U937" s="37">
        <v>6496</v>
      </c>
      <c r="V937" s="37">
        <v>135067</v>
      </c>
      <c r="W937" s="38">
        <v>21</v>
      </c>
      <c r="X937" s="37">
        <v>460</v>
      </c>
    </row>
    <row r="938" spans="20:24" x14ac:dyDescent="0.25">
      <c r="T938" s="39" t="s">
        <v>79</v>
      </c>
      <c r="U938" s="40">
        <v>6496</v>
      </c>
      <c r="V938" s="40">
        <v>135067</v>
      </c>
      <c r="W938" s="41">
        <v>21</v>
      </c>
      <c r="X938" s="40">
        <v>460</v>
      </c>
    </row>
    <row r="939" spans="20:24" x14ac:dyDescent="0.25">
      <c r="T939" s="85" t="s">
        <v>133</v>
      </c>
      <c r="U939" s="84">
        <v>102</v>
      </c>
      <c r="V939" s="84">
        <v>2409</v>
      </c>
      <c r="W939" s="10">
        <v>21</v>
      </c>
      <c r="X939" s="84">
        <v>460</v>
      </c>
    </row>
    <row r="940" spans="20:24" x14ac:dyDescent="0.25">
      <c r="T940" s="85" t="s">
        <v>201</v>
      </c>
      <c r="U940" s="84">
        <v>0</v>
      </c>
      <c r="V940" s="84">
        <v>302</v>
      </c>
      <c r="W940" s="10">
        <v>0</v>
      </c>
      <c r="X940" s="84">
        <v>0</v>
      </c>
    </row>
    <row r="941" spans="20:24" x14ac:dyDescent="0.25">
      <c r="T941" s="85" t="s">
        <v>134</v>
      </c>
      <c r="U941" s="84">
        <v>0</v>
      </c>
      <c r="V941" s="84">
        <v>115493</v>
      </c>
      <c r="W941" s="10">
        <v>0</v>
      </c>
      <c r="X941" s="84">
        <v>0</v>
      </c>
    </row>
    <row r="942" spans="20:24" x14ac:dyDescent="0.25">
      <c r="T942" s="85" t="s">
        <v>135</v>
      </c>
      <c r="U942" s="84">
        <v>6359</v>
      </c>
      <c r="V942" s="84">
        <v>9440</v>
      </c>
      <c r="W942" s="10">
        <v>0</v>
      </c>
      <c r="X942" s="84">
        <v>0</v>
      </c>
    </row>
    <row r="943" spans="20:24" x14ac:dyDescent="0.25">
      <c r="T943" s="85" t="s">
        <v>202</v>
      </c>
      <c r="U943" s="84">
        <v>35</v>
      </c>
      <c r="V943" s="84">
        <v>70</v>
      </c>
      <c r="W943" s="10">
        <v>0</v>
      </c>
      <c r="X943" s="84">
        <v>0</v>
      </c>
    </row>
    <row r="944" spans="20:24" x14ac:dyDescent="0.25">
      <c r="T944" s="85" t="s">
        <v>136</v>
      </c>
      <c r="U944" s="84">
        <v>0</v>
      </c>
      <c r="V944" s="84">
        <v>7353</v>
      </c>
      <c r="W944" s="10">
        <v>0</v>
      </c>
      <c r="X944" s="84">
        <v>0</v>
      </c>
    </row>
    <row r="945" spans="20:24" x14ac:dyDescent="0.25">
      <c r="T945" s="33" t="s">
        <v>94</v>
      </c>
      <c r="U945" s="37">
        <v>1406</v>
      </c>
      <c r="V945" s="37">
        <v>177009</v>
      </c>
      <c r="W945" s="38">
        <v>123</v>
      </c>
      <c r="X945" s="37">
        <v>49863</v>
      </c>
    </row>
    <row r="946" spans="20:24" x14ac:dyDescent="0.25">
      <c r="T946" s="39" t="s">
        <v>79</v>
      </c>
      <c r="U946" s="40">
        <v>1406</v>
      </c>
      <c r="V946" s="40">
        <v>177009</v>
      </c>
      <c r="W946" s="41">
        <v>123</v>
      </c>
      <c r="X946" s="40">
        <v>49863</v>
      </c>
    </row>
    <row r="947" spans="20:24" x14ac:dyDescent="0.25">
      <c r="T947" s="85" t="s">
        <v>137</v>
      </c>
      <c r="U947" s="84">
        <v>0</v>
      </c>
      <c r="V947" s="84">
        <v>162016</v>
      </c>
      <c r="W947" s="10">
        <v>0</v>
      </c>
      <c r="X947" s="84">
        <v>41528</v>
      </c>
    </row>
    <row r="948" spans="20:24" x14ac:dyDescent="0.25">
      <c r="T948" s="85" t="s">
        <v>138</v>
      </c>
      <c r="U948" s="84">
        <v>301</v>
      </c>
      <c r="V948" s="84">
        <v>13079</v>
      </c>
      <c r="W948" s="10">
        <v>123</v>
      </c>
      <c r="X948" s="84">
        <v>8335</v>
      </c>
    </row>
    <row r="949" spans="20:24" x14ac:dyDescent="0.25">
      <c r="T949" s="85" t="s">
        <v>139</v>
      </c>
      <c r="U949" s="84">
        <v>0</v>
      </c>
      <c r="V949" s="84">
        <v>36</v>
      </c>
      <c r="W949" s="10">
        <v>0</v>
      </c>
      <c r="X949" s="84">
        <v>0</v>
      </c>
    </row>
    <row r="950" spans="20:24" x14ac:dyDescent="0.25">
      <c r="T950" s="85" t="s">
        <v>140</v>
      </c>
      <c r="U950" s="84">
        <v>1105</v>
      </c>
      <c r="V950" s="84">
        <v>1878</v>
      </c>
      <c r="W950" s="10">
        <v>0</v>
      </c>
      <c r="X950" s="84">
        <v>0</v>
      </c>
    </row>
    <row r="951" spans="20:24" x14ac:dyDescent="0.25">
      <c r="T951" s="33" t="s">
        <v>95</v>
      </c>
      <c r="U951" s="37">
        <v>1602</v>
      </c>
      <c r="V951" s="37">
        <v>27766</v>
      </c>
      <c r="W951" s="38">
        <v>0</v>
      </c>
      <c r="X951" s="37">
        <v>333</v>
      </c>
    </row>
    <row r="952" spans="20:24" x14ac:dyDescent="0.25">
      <c r="T952" s="39" t="s">
        <v>79</v>
      </c>
      <c r="U952" s="40">
        <v>1602</v>
      </c>
      <c r="V952" s="40">
        <v>27766</v>
      </c>
      <c r="W952" s="41">
        <v>0</v>
      </c>
      <c r="X952" s="40">
        <v>333</v>
      </c>
    </row>
    <row r="953" spans="20:24" x14ac:dyDescent="0.25">
      <c r="T953" s="85" t="s">
        <v>142</v>
      </c>
      <c r="U953" s="84">
        <v>0</v>
      </c>
      <c r="V953" s="84">
        <v>9208</v>
      </c>
      <c r="W953" s="10">
        <v>0</v>
      </c>
      <c r="X953" s="84">
        <v>333</v>
      </c>
    </row>
    <row r="954" spans="20:24" x14ac:dyDescent="0.25">
      <c r="T954" s="85" t="s">
        <v>144</v>
      </c>
      <c r="U954" s="84">
        <v>0</v>
      </c>
      <c r="V954" s="84">
        <v>292</v>
      </c>
      <c r="W954" s="10">
        <v>0</v>
      </c>
      <c r="X954" s="84">
        <v>0</v>
      </c>
    </row>
    <row r="955" spans="20:24" x14ac:dyDescent="0.25">
      <c r="T955" s="85" t="s">
        <v>145</v>
      </c>
      <c r="U955" s="84">
        <v>0</v>
      </c>
      <c r="V955" s="84">
        <v>15756</v>
      </c>
      <c r="W955" s="10">
        <v>0</v>
      </c>
      <c r="X955" s="84">
        <v>0</v>
      </c>
    </row>
    <row r="956" spans="20:24" x14ac:dyDescent="0.25">
      <c r="T956" s="85" t="s">
        <v>146</v>
      </c>
      <c r="U956" s="84">
        <v>1602</v>
      </c>
      <c r="V956" s="84">
        <v>2510</v>
      </c>
      <c r="W956" s="10">
        <v>0</v>
      </c>
      <c r="X956" s="84">
        <v>0</v>
      </c>
    </row>
    <row r="957" spans="20:24" x14ac:dyDescent="0.25">
      <c r="T957" s="33" t="s">
        <v>96</v>
      </c>
      <c r="U957" s="37">
        <v>146</v>
      </c>
      <c r="V957" s="37">
        <v>22949</v>
      </c>
      <c r="W957" s="38">
        <v>16</v>
      </c>
      <c r="X957" s="37">
        <v>281</v>
      </c>
    </row>
    <row r="958" spans="20:24" x14ac:dyDescent="0.25">
      <c r="T958" s="39" t="s">
        <v>79</v>
      </c>
      <c r="U958" s="40">
        <v>146</v>
      </c>
      <c r="V958" s="40">
        <v>22949</v>
      </c>
      <c r="W958" s="41">
        <v>16</v>
      </c>
      <c r="X958" s="40">
        <v>281</v>
      </c>
    </row>
    <row r="959" spans="20:24" x14ac:dyDescent="0.25">
      <c r="T959" s="85" t="s">
        <v>147</v>
      </c>
      <c r="U959" s="84">
        <v>34</v>
      </c>
      <c r="V959" s="84">
        <v>813</v>
      </c>
      <c r="W959" s="10">
        <v>16</v>
      </c>
      <c r="X959" s="84">
        <v>281</v>
      </c>
    </row>
    <row r="960" spans="20:24" x14ac:dyDescent="0.25">
      <c r="T960" s="85" t="s">
        <v>223</v>
      </c>
      <c r="U960" s="84">
        <v>0</v>
      </c>
      <c r="V960" s="84">
        <v>1434</v>
      </c>
      <c r="W960" s="10">
        <v>0</v>
      </c>
      <c r="X960" s="84">
        <v>0</v>
      </c>
    </row>
    <row r="961" spans="20:24" x14ac:dyDescent="0.25">
      <c r="T961" s="85" t="s">
        <v>148</v>
      </c>
      <c r="U961" s="84">
        <v>0</v>
      </c>
      <c r="V961" s="84">
        <v>20499</v>
      </c>
      <c r="W961" s="10">
        <v>0</v>
      </c>
      <c r="X961" s="84">
        <v>0</v>
      </c>
    </row>
    <row r="962" spans="20:24" x14ac:dyDescent="0.25">
      <c r="T962" s="85" t="s">
        <v>149</v>
      </c>
      <c r="U962" s="84">
        <v>28</v>
      </c>
      <c r="V962" s="84">
        <v>119</v>
      </c>
      <c r="W962" s="10">
        <v>0</v>
      </c>
      <c r="X962" s="84">
        <v>0</v>
      </c>
    </row>
    <row r="963" spans="20:24" x14ac:dyDescent="0.25">
      <c r="T963" s="85" t="s">
        <v>228</v>
      </c>
      <c r="U963" s="84">
        <v>84</v>
      </c>
      <c r="V963" s="84">
        <v>84</v>
      </c>
      <c r="W963" s="10">
        <v>0</v>
      </c>
      <c r="X963" s="84">
        <v>0</v>
      </c>
    </row>
    <row r="964" spans="20:24" x14ac:dyDescent="0.25">
      <c r="T964" s="33" t="s">
        <v>98</v>
      </c>
      <c r="U964" s="37">
        <v>3654</v>
      </c>
      <c r="V964" s="37">
        <v>89678</v>
      </c>
      <c r="W964" s="38">
        <v>0</v>
      </c>
      <c r="X964" s="37">
        <v>0</v>
      </c>
    </row>
    <row r="965" spans="20:24" x14ac:dyDescent="0.25">
      <c r="T965" s="39" t="s">
        <v>79</v>
      </c>
      <c r="U965" s="40">
        <v>3654</v>
      </c>
      <c r="V965" s="40">
        <v>89678</v>
      </c>
      <c r="W965" s="41">
        <v>0</v>
      </c>
      <c r="X965" s="40">
        <v>0</v>
      </c>
    </row>
    <row r="966" spans="20:24" x14ac:dyDescent="0.25">
      <c r="T966" s="85" t="s">
        <v>183</v>
      </c>
      <c r="U966" s="84">
        <v>0</v>
      </c>
      <c r="V966" s="84">
        <v>75573</v>
      </c>
      <c r="W966" s="10">
        <v>0</v>
      </c>
      <c r="X966" s="84">
        <v>0</v>
      </c>
    </row>
    <row r="967" spans="20:24" x14ac:dyDescent="0.25">
      <c r="T967" s="85" t="s">
        <v>184</v>
      </c>
      <c r="U967" s="84">
        <v>1945</v>
      </c>
      <c r="V967" s="84">
        <v>12376</v>
      </c>
      <c r="W967" s="10">
        <v>0</v>
      </c>
      <c r="X967" s="84">
        <v>0</v>
      </c>
    </row>
    <row r="968" spans="20:24" x14ac:dyDescent="0.25">
      <c r="T968" s="85" t="s">
        <v>185</v>
      </c>
      <c r="U968" s="84">
        <v>1709</v>
      </c>
      <c r="V968" s="84">
        <v>1729</v>
      </c>
      <c r="W968" s="10">
        <v>0</v>
      </c>
      <c r="X968" s="84">
        <v>0</v>
      </c>
    </row>
    <row r="969" spans="20:24" x14ac:dyDescent="0.25">
      <c r="T969" s="34" t="s">
        <v>99</v>
      </c>
      <c r="U969" s="35">
        <v>13732</v>
      </c>
      <c r="V969" s="35">
        <v>89620</v>
      </c>
      <c r="W969" s="36">
        <v>2747</v>
      </c>
      <c r="X969" s="35">
        <v>36175</v>
      </c>
    </row>
    <row r="970" spans="20:24" x14ac:dyDescent="0.25">
      <c r="T970" s="33" t="s">
        <v>100</v>
      </c>
      <c r="U970" s="37">
        <v>12101</v>
      </c>
      <c r="V970" s="37">
        <v>88006</v>
      </c>
      <c r="W970" s="38">
        <v>1249</v>
      </c>
      <c r="X970" s="37">
        <v>34677</v>
      </c>
    </row>
    <row r="971" spans="20:24" x14ac:dyDescent="0.25">
      <c r="T971" s="39" t="s">
        <v>150</v>
      </c>
      <c r="U971" s="40">
        <v>8416</v>
      </c>
      <c r="V971" s="40">
        <v>9605</v>
      </c>
      <c r="W971" s="41">
        <v>500</v>
      </c>
      <c r="X971" s="40">
        <v>750</v>
      </c>
    </row>
    <row r="972" spans="20:24" x14ac:dyDescent="0.25">
      <c r="T972" s="85" t="s">
        <v>151</v>
      </c>
      <c r="U972" s="84">
        <v>7916</v>
      </c>
      <c r="V972" s="84">
        <v>8855</v>
      </c>
      <c r="W972" s="10">
        <v>0</v>
      </c>
      <c r="X972" s="84">
        <v>0</v>
      </c>
    </row>
    <row r="973" spans="20:24" x14ac:dyDescent="0.25">
      <c r="T973" s="85" t="s">
        <v>152</v>
      </c>
      <c r="U973" s="84">
        <v>500</v>
      </c>
      <c r="V973" s="84">
        <v>750</v>
      </c>
      <c r="W973" s="10">
        <v>500</v>
      </c>
      <c r="X973" s="84">
        <v>750</v>
      </c>
    </row>
    <row r="974" spans="20:24" x14ac:dyDescent="0.25">
      <c r="T974" s="39" t="s">
        <v>153</v>
      </c>
      <c r="U974" s="40">
        <v>3685</v>
      </c>
      <c r="V974" s="40">
        <v>78401</v>
      </c>
      <c r="W974" s="41">
        <v>749</v>
      </c>
      <c r="X974" s="40">
        <v>33927</v>
      </c>
    </row>
    <row r="975" spans="20:24" x14ac:dyDescent="0.25">
      <c r="T975" s="85" t="s">
        <v>154</v>
      </c>
      <c r="U975" s="84">
        <v>711</v>
      </c>
      <c r="V975" s="84">
        <v>15364</v>
      </c>
      <c r="W975" s="10">
        <v>153</v>
      </c>
      <c r="X975" s="84">
        <v>5759</v>
      </c>
    </row>
    <row r="976" spans="20:24" x14ac:dyDescent="0.25">
      <c r="T976" s="85" t="s">
        <v>155</v>
      </c>
      <c r="U976" s="84">
        <v>2519</v>
      </c>
      <c r="V976" s="84">
        <v>42304</v>
      </c>
      <c r="W976" s="10">
        <v>313</v>
      </c>
      <c r="X976" s="84">
        <v>10974</v>
      </c>
    </row>
    <row r="977" spans="20:24" x14ac:dyDescent="0.25">
      <c r="T977" s="85" t="s">
        <v>186</v>
      </c>
      <c r="U977" s="84">
        <v>22</v>
      </c>
      <c r="V977" s="84">
        <v>5408</v>
      </c>
      <c r="W977" s="10">
        <v>22</v>
      </c>
      <c r="X977" s="84">
        <v>5408</v>
      </c>
    </row>
    <row r="978" spans="20:24" x14ac:dyDescent="0.25">
      <c r="T978" s="85" t="s">
        <v>156</v>
      </c>
      <c r="U978" s="84">
        <v>433</v>
      </c>
      <c r="V978" s="84">
        <v>15325</v>
      </c>
      <c r="W978" s="10">
        <v>261</v>
      </c>
      <c r="X978" s="84">
        <v>11786</v>
      </c>
    </row>
    <row r="979" spans="20:24" x14ac:dyDescent="0.25">
      <c r="T979" s="33" t="s">
        <v>101</v>
      </c>
      <c r="U979" s="37">
        <v>1498</v>
      </c>
      <c r="V979" s="37">
        <v>1498</v>
      </c>
      <c r="W979" s="38">
        <v>1498</v>
      </c>
      <c r="X979" s="37">
        <v>1498</v>
      </c>
    </row>
    <row r="980" spans="20:24" x14ac:dyDescent="0.25">
      <c r="T980" s="39" t="s">
        <v>79</v>
      </c>
      <c r="U980" s="40">
        <v>1498</v>
      </c>
      <c r="V980" s="40">
        <v>1498</v>
      </c>
      <c r="W980" s="41">
        <v>1498</v>
      </c>
      <c r="X980" s="40">
        <v>1498</v>
      </c>
    </row>
    <row r="981" spans="20:24" x14ac:dyDescent="0.25">
      <c r="T981" s="85" t="s">
        <v>157</v>
      </c>
      <c r="U981" s="84">
        <v>1498</v>
      </c>
      <c r="V981" s="84">
        <v>1498</v>
      </c>
      <c r="W981" s="10">
        <v>1498</v>
      </c>
      <c r="X981" s="84">
        <v>1498</v>
      </c>
    </row>
    <row r="982" spans="20:24" x14ac:dyDescent="0.25">
      <c r="T982" s="33" t="s">
        <v>102</v>
      </c>
      <c r="U982" s="37">
        <v>133</v>
      </c>
      <c r="V982" s="37">
        <v>116</v>
      </c>
      <c r="W982" s="38">
        <v>0</v>
      </c>
      <c r="X982" s="37">
        <v>0</v>
      </c>
    </row>
    <row r="983" spans="20:24" x14ac:dyDescent="0.25">
      <c r="T983" s="39" t="s">
        <v>158</v>
      </c>
      <c r="U983" s="40">
        <v>133</v>
      </c>
      <c r="V983" s="40">
        <v>116</v>
      </c>
      <c r="W983" s="41">
        <v>0</v>
      </c>
      <c r="X983" s="40">
        <v>0</v>
      </c>
    </row>
    <row r="984" spans="20:24" x14ac:dyDescent="0.25">
      <c r="T984" s="85" t="s">
        <v>160</v>
      </c>
      <c r="U984" s="84">
        <v>133</v>
      </c>
      <c r="V984" s="84">
        <v>116</v>
      </c>
      <c r="W984" s="10">
        <v>0</v>
      </c>
      <c r="X984" s="84">
        <v>0</v>
      </c>
    </row>
    <row r="985" spans="20:24" x14ac:dyDescent="0.25">
      <c r="T985" s="34" t="s">
        <v>103</v>
      </c>
      <c r="U985" s="35">
        <v>3870</v>
      </c>
      <c r="V985" s="35">
        <v>19111</v>
      </c>
      <c r="W985" s="36">
        <v>219</v>
      </c>
      <c r="X985" s="35">
        <v>267</v>
      </c>
    </row>
    <row r="986" spans="20:24" x14ac:dyDescent="0.25">
      <c r="T986" s="33" t="s">
        <v>105</v>
      </c>
      <c r="U986" s="37">
        <v>727</v>
      </c>
      <c r="V986" s="37">
        <v>3900</v>
      </c>
      <c r="W986" s="38">
        <v>0</v>
      </c>
      <c r="X986" s="37">
        <v>0</v>
      </c>
    </row>
    <row r="987" spans="20:24" x14ac:dyDescent="0.25">
      <c r="T987" s="39" t="s">
        <v>191</v>
      </c>
      <c r="U987" s="40">
        <v>727</v>
      </c>
      <c r="V987" s="40">
        <v>3900</v>
      </c>
      <c r="W987" s="41">
        <v>0</v>
      </c>
      <c r="X987" s="40">
        <v>0</v>
      </c>
    </row>
    <row r="988" spans="20:24" x14ac:dyDescent="0.25">
      <c r="T988" s="85" t="s">
        <v>230</v>
      </c>
      <c r="U988" s="84">
        <v>397</v>
      </c>
      <c r="V988" s="84">
        <v>336</v>
      </c>
      <c r="W988" s="10">
        <v>0</v>
      </c>
      <c r="X988" s="84">
        <v>0</v>
      </c>
    </row>
    <row r="989" spans="20:24" x14ac:dyDescent="0.25">
      <c r="T989" s="85" t="s">
        <v>193</v>
      </c>
      <c r="U989" s="84">
        <v>330</v>
      </c>
      <c r="V989" s="84">
        <v>664</v>
      </c>
      <c r="W989" s="10">
        <v>0</v>
      </c>
      <c r="X989" s="84">
        <v>0</v>
      </c>
    </row>
    <row r="990" spans="20:24" x14ac:dyDescent="0.25">
      <c r="T990" s="85" t="s">
        <v>194</v>
      </c>
      <c r="U990" s="84">
        <v>0</v>
      </c>
      <c r="V990" s="84">
        <v>2900</v>
      </c>
      <c r="W990" s="10">
        <v>0</v>
      </c>
      <c r="X990" s="84">
        <v>0</v>
      </c>
    </row>
    <row r="991" spans="20:24" x14ac:dyDescent="0.25">
      <c r="T991" s="33" t="s">
        <v>107</v>
      </c>
      <c r="U991" s="37">
        <v>3143</v>
      </c>
      <c r="V991" s="37">
        <v>15211</v>
      </c>
      <c r="W991" s="38">
        <v>219</v>
      </c>
      <c r="X991" s="37">
        <v>267</v>
      </c>
    </row>
    <row r="992" spans="20:24" x14ac:dyDescent="0.25">
      <c r="T992" s="39" t="s">
        <v>79</v>
      </c>
      <c r="U992" s="40">
        <v>3143</v>
      </c>
      <c r="V992" s="40">
        <v>15211</v>
      </c>
      <c r="W992" s="41">
        <v>219</v>
      </c>
      <c r="X992" s="40">
        <v>267</v>
      </c>
    </row>
    <row r="993" spans="20:24" x14ac:dyDescent="0.25">
      <c r="T993" s="85" t="s">
        <v>161</v>
      </c>
      <c r="U993" s="84">
        <v>0</v>
      </c>
      <c r="V993" s="84">
        <v>280</v>
      </c>
      <c r="W993" s="10">
        <v>0</v>
      </c>
      <c r="X993" s="84">
        <v>47</v>
      </c>
    </row>
    <row r="994" spans="20:24" x14ac:dyDescent="0.25">
      <c r="T994" s="85" t="s">
        <v>163</v>
      </c>
      <c r="U994" s="84">
        <v>1215</v>
      </c>
      <c r="V994" s="84">
        <v>1216</v>
      </c>
      <c r="W994" s="10">
        <v>219</v>
      </c>
      <c r="X994" s="84">
        <v>220</v>
      </c>
    </row>
    <row r="995" spans="20:24" x14ac:dyDescent="0.25">
      <c r="T995" s="85" t="s">
        <v>164</v>
      </c>
      <c r="U995" s="84">
        <v>885</v>
      </c>
      <c r="V995" s="84">
        <v>1686</v>
      </c>
      <c r="W995" s="10">
        <v>0</v>
      </c>
      <c r="X995" s="84">
        <v>0</v>
      </c>
    </row>
    <row r="996" spans="20:24" x14ac:dyDescent="0.25">
      <c r="T996" s="85" t="s">
        <v>196</v>
      </c>
      <c r="U996" s="84">
        <v>1043</v>
      </c>
      <c r="V996" s="84">
        <v>1043</v>
      </c>
      <c r="W996" s="10">
        <v>0</v>
      </c>
      <c r="X996" s="84">
        <v>0</v>
      </c>
    </row>
    <row r="997" spans="20:24" x14ac:dyDescent="0.25">
      <c r="T997" s="85" t="s">
        <v>165</v>
      </c>
      <c r="U997" s="84">
        <v>0</v>
      </c>
      <c r="V997" s="84">
        <v>10986</v>
      </c>
      <c r="W997" s="10">
        <v>0</v>
      </c>
      <c r="X997" s="84">
        <v>0</v>
      </c>
    </row>
    <row r="998" spans="20:24" x14ac:dyDescent="0.25">
      <c r="T998" s="74" t="s">
        <v>41</v>
      </c>
      <c r="U998" s="77">
        <v>31468</v>
      </c>
      <c r="V998" s="77">
        <v>1561646</v>
      </c>
      <c r="W998" s="78">
        <v>23219</v>
      </c>
      <c r="X998" s="77">
        <v>699941</v>
      </c>
    </row>
    <row r="999" spans="20:24" x14ac:dyDescent="0.25">
      <c r="T999" s="34" t="s">
        <v>76</v>
      </c>
      <c r="U999" s="35">
        <v>13400</v>
      </c>
      <c r="V999" s="35">
        <v>1075418</v>
      </c>
      <c r="W999" s="36">
        <v>9539</v>
      </c>
      <c r="X999" s="35">
        <v>440673</v>
      </c>
    </row>
    <row r="1000" spans="20:24" x14ac:dyDescent="0.25">
      <c r="T1000" s="33" t="s">
        <v>77</v>
      </c>
      <c r="U1000" s="37">
        <v>173</v>
      </c>
      <c r="V1000" s="37">
        <v>116636</v>
      </c>
      <c r="W1000" s="38">
        <v>0</v>
      </c>
      <c r="X1000" s="37">
        <v>0</v>
      </c>
    </row>
    <row r="1001" spans="20:24" x14ac:dyDescent="0.25">
      <c r="T1001" s="39" t="s">
        <v>79</v>
      </c>
      <c r="U1001" s="40">
        <v>173</v>
      </c>
      <c r="V1001" s="40">
        <v>116636</v>
      </c>
      <c r="W1001" s="41">
        <v>0</v>
      </c>
      <c r="X1001" s="40">
        <v>0</v>
      </c>
    </row>
    <row r="1002" spans="20:24" x14ac:dyDescent="0.25">
      <c r="T1002" s="85" t="s">
        <v>81</v>
      </c>
      <c r="U1002" s="84">
        <v>173</v>
      </c>
      <c r="V1002" s="84">
        <v>116636</v>
      </c>
      <c r="W1002" s="10">
        <v>0</v>
      </c>
      <c r="X1002" s="84">
        <v>0</v>
      </c>
    </row>
    <row r="1003" spans="20:24" x14ac:dyDescent="0.25">
      <c r="T1003" s="33" t="s">
        <v>78</v>
      </c>
      <c r="U1003" s="37">
        <v>740</v>
      </c>
      <c r="V1003" s="37">
        <v>487411</v>
      </c>
      <c r="W1003" s="38">
        <v>59</v>
      </c>
      <c r="X1003" s="37">
        <v>38052</v>
      </c>
    </row>
    <row r="1004" spans="20:24" x14ac:dyDescent="0.25">
      <c r="T1004" s="39" t="s">
        <v>79</v>
      </c>
      <c r="U1004" s="40">
        <v>740</v>
      </c>
      <c r="V1004" s="40">
        <v>487411</v>
      </c>
      <c r="W1004" s="41">
        <v>59</v>
      </c>
      <c r="X1004" s="40">
        <v>38052</v>
      </c>
    </row>
    <row r="1005" spans="20:24" x14ac:dyDescent="0.25">
      <c r="T1005" s="85" t="s">
        <v>85</v>
      </c>
      <c r="U1005" s="84">
        <v>740</v>
      </c>
      <c r="V1005" s="84">
        <v>487411</v>
      </c>
      <c r="W1005" s="10">
        <v>59</v>
      </c>
      <c r="X1005" s="84">
        <v>38052</v>
      </c>
    </row>
    <row r="1006" spans="20:24" x14ac:dyDescent="0.25">
      <c r="T1006" s="33" t="s">
        <v>82</v>
      </c>
      <c r="U1006" s="37">
        <v>469</v>
      </c>
      <c r="V1006" s="37">
        <v>212798</v>
      </c>
      <c r="W1006" s="38">
        <v>469</v>
      </c>
      <c r="X1006" s="37">
        <v>212798</v>
      </c>
    </row>
    <row r="1007" spans="20:24" x14ac:dyDescent="0.25">
      <c r="T1007" s="39" t="s">
        <v>79</v>
      </c>
      <c r="U1007" s="40">
        <v>469</v>
      </c>
      <c r="V1007" s="40">
        <v>212798</v>
      </c>
      <c r="W1007" s="41">
        <v>469</v>
      </c>
      <c r="X1007" s="40">
        <v>212798</v>
      </c>
    </row>
    <row r="1008" spans="20:24" x14ac:dyDescent="0.25">
      <c r="T1008" s="85" t="s">
        <v>91</v>
      </c>
      <c r="U1008" s="84">
        <v>103</v>
      </c>
      <c r="V1008" s="84">
        <v>39189</v>
      </c>
      <c r="W1008" s="10">
        <v>103</v>
      </c>
      <c r="X1008" s="84">
        <v>39189</v>
      </c>
    </row>
    <row r="1009" spans="20:24" x14ac:dyDescent="0.25">
      <c r="T1009" s="85" t="s">
        <v>106</v>
      </c>
      <c r="U1009" s="84">
        <v>220</v>
      </c>
      <c r="V1009" s="84">
        <v>95972</v>
      </c>
      <c r="W1009" s="10">
        <v>220</v>
      </c>
      <c r="X1009" s="84">
        <v>95972</v>
      </c>
    </row>
    <row r="1010" spans="20:24" x14ac:dyDescent="0.25">
      <c r="T1010" s="85" t="s">
        <v>168</v>
      </c>
      <c r="U1010" s="84">
        <v>146</v>
      </c>
      <c r="V1010" s="84">
        <v>77637</v>
      </c>
      <c r="W1010" s="10">
        <v>146</v>
      </c>
      <c r="X1010" s="84">
        <v>77637</v>
      </c>
    </row>
    <row r="1011" spans="20:24" x14ac:dyDescent="0.25">
      <c r="T1011" s="33" t="s">
        <v>83</v>
      </c>
      <c r="U1011" s="37">
        <v>2973</v>
      </c>
      <c r="V1011" s="37">
        <v>182107</v>
      </c>
      <c r="W1011" s="38">
        <v>1170</v>
      </c>
      <c r="X1011" s="37">
        <v>156052</v>
      </c>
    </row>
    <row r="1012" spans="20:24" x14ac:dyDescent="0.25">
      <c r="T1012" s="39" t="s">
        <v>109</v>
      </c>
      <c r="U1012" s="40">
        <v>385</v>
      </c>
      <c r="V1012" s="40">
        <v>132694</v>
      </c>
      <c r="W1012" s="41">
        <v>311</v>
      </c>
      <c r="X1012" s="40">
        <v>128542</v>
      </c>
    </row>
    <row r="1013" spans="20:24" x14ac:dyDescent="0.25">
      <c r="T1013" s="85" t="s">
        <v>110</v>
      </c>
      <c r="U1013" s="84">
        <v>385</v>
      </c>
      <c r="V1013" s="84">
        <v>132694</v>
      </c>
      <c r="W1013" s="10">
        <v>311</v>
      </c>
      <c r="X1013" s="84">
        <v>128542</v>
      </c>
    </row>
    <row r="1014" spans="20:24" x14ac:dyDescent="0.25">
      <c r="T1014" s="39" t="s">
        <v>111</v>
      </c>
      <c r="U1014" s="40">
        <v>1508</v>
      </c>
      <c r="V1014" s="40">
        <v>48333</v>
      </c>
      <c r="W1014" s="41">
        <v>859</v>
      </c>
      <c r="X1014" s="40">
        <v>27510</v>
      </c>
    </row>
    <row r="1015" spans="20:24" x14ac:dyDescent="0.25">
      <c r="T1015" s="85" t="s">
        <v>112</v>
      </c>
      <c r="U1015" s="84">
        <v>1050</v>
      </c>
      <c r="V1015" s="84">
        <v>47875</v>
      </c>
      <c r="W1015" s="10">
        <v>559</v>
      </c>
      <c r="X1015" s="84">
        <v>27210</v>
      </c>
    </row>
    <row r="1016" spans="20:24" x14ac:dyDescent="0.25">
      <c r="T1016" s="85" t="s">
        <v>197</v>
      </c>
      <c r="U1016" s="84">
        <v>308</v>
      </c>
      <c r="V1016" s="84">
        <v>308</v>
      </c>
      <c r="W1016" s="10">
        <v>150</v>
      </c>
      <c r="X1016" s="84">
        <v>150</v>
      </c>
    </row>
    <row r="1017" spans="20:24" x14ac:dyDescent="0.25">
      <c r="T1017" s="85" t="s">
        <v>232</v>
      </c>
      <c r="U1017" s="84">
        <v>150</v>
      </c>
      <c r="V1017" s="84">
        <v>150</v>
      </c>
      <c r="W1017" s="10">
        <v>150</v>
      </c>
      <c r="X1017" s="84">
        <v>150</v>
      </c>
    </row>
    <row r="1018" spans="20:24" x14ac:dyDescent="0.25">
      <c r="T1018" s="39" t="s">
        <v>113</v>
      </c>
      <c r="U1018" s="40">
        <v>1080</v>
      </c>
      <c r="V1018" s="40">
        <v>1080</v>
      </c>
      <c r="W1018" s="41">
        <v>0</v>
      </c>
      <c r="X1018" s="40">
        <v>0</v>
      </c>
    </row>
    <row r="1019" spans="20:24" x14ac:dyDescent="0.25">
      <c r="T1019" s="85" t="s">
        <v>229</v>
      </c>
      <c r="U1019" s="84">
        <v>1080</v>
      </c>
      <c r="V1019" s="84">
        <v>1080</v>
      </c>
      <c r="W1019" s="10">
        <v>0</v>
      </c>
      <c r="X1019" s="84">
        <v>0</v>
      </c>
    </row>
    <row r="1020" spans="20:24" x14ac:dyDescent="0.25">
      <c r="T1020" s="33" t="s">
        <v>84</v>
      </c>
      <c r="U1020" s="37">
        <v>1541</v>
      </c>
      <c r="V1020" s="37">
        <v>68021</v>
      </c>
      <c r="W1020" s="38">
        <v>337</v>
      </c>
      <c r="X1020" s="37">
        <v>27602</v>
      </c>
    </row>
    <row r="1021" spans="20:24" x14ac:dyDescent="0.25">
      <c r="T1021" s="39" t="s">
        <v>79</v>
      </c>
      <c r="U1021" s="40">
        <v>1541</v>
      </c>
      <c r="V1021" s="40">
        <v>68021</v>
      </c>
      <c r="W1021" s="41">
        <v>337</v>
      </c>
      <c r="X1021" s="40">
        <v>27602</v>
      </c>
    </row>
    <row r="1022" spans="20:24" x14ac:dyDescent="0.25">
      <c r="T1022" s="85" t="s">
        <v>170</v>
      </c>
      <c r="U1022" s="84">
        <v>1472</v>
      </c>
      <c r="V1022" s="84">
        <v>66608</v>
      </c>
      <c r="W1022" s="10">
        <v>337</v>
      </c>
      <c r="X1022" s="84">
        <v>27602</v>
      </c>
    </row>
    <row r="1023" spans="20:24" x14ac:dyDescent="0.25">
      <c r="T1023" s="85" t="s">
        <v>203</v>
      </c>
      <c r="U1023" s="84">
        <v>69</v>
      </c>
      <c r="V1023" s="84">
        <v>1296</v>
      </c>
      <c r="W1023" s="10">
        <v>0</v>
      </c>
      <c r="X1023" s="84">
        <v>0</v>
      </c>
    </row>
    <row r="1024" spans="20:24" x14ac:dyDescent="0.25">
      <c r="T1024" s="85" t="s">
        <v>233</v>
      </c>
      <c r="U1024" s="84">
        <v>0</v>
      </c>
      <c r="V1024" s="84">
        <v>117</v>
      </c>
      <c r="W1024" s="10">
        <v>0</v>
      </c>
      <c r="X1024" s="84">
        <v>0</v>
      </c>
    </row>
    <row r="1025" spans="20:24" x14ac:dyDescent="0.25">
      <c r="T1025" s="33" t="s">
        <v>86</v>
      </c>
      <c r="U1025" s="37">
        <v>7504</v>
      </c>
      <c r="V1025" s="37">
        <v>8445</v>
      </c>
      <c r="W1025" s="38">
        <v>7504</v>
      </c>
      <c r="X1025" s="37">
        <v>6169</v>
      </c>
    </row>
    <row r="1026" spans="20:24" x14ac:dyDescent="0.25">
      <c r="T1026" s="39" t="s">
        <v>171</v>
      </c>
      <c r="U1026" s="40">
        <v>4786</v>
      </c>
      <c r="V1026" s="40">
        <v>5727</v>
      </c>
      <c r="W1026" s="41">
        <v>4786</v>
      </c>
      <c r="X1026" s="40">
        <v>3451</v>
      </c>
    </row>
    <row r="1027" spans="20:24" x14ac:dyDescent="0.25">
      <c r="T1027" s="85" t="s">
        <v>204</v>
      </c>
      <c r="U1027" s="84">
        <v>0</v>
      </c>
      <c r="V1027" s="84">
        <v>345</v>
      </c>
      <c r="W1027" s="10">
        <v>0</v>
      </c>
      <c r="X1027" s="84">
        <v>0</v>
      </c>
    </row>
    <row r="1028" spans="20:24" x14ac:dyDescent="0.25">
      <c r="T1028" s="85" t="s">
        <v>205</v>
      </c>
      <c r="U1028" s="84">
        <v>68</v>
      </c>
      <c r="V1028" s="84">
        <v>664</v>
      </c>
      <c r="W1028" s="10">
        <v>68</v>
      </c>
      <c r="X1028" s="84">
        <v>664</v>
      </c>
    </row>
    <row r="1029" spans="20:24" x14ac:dyDescent="0.25">
      <c r="T1029" s="85" t="s">
        <v>206</v>
      </c>
      <c r="U1029" s="84">
        <v>481</v>
      </c>
      <c r="V1029" s="84">
        <v>481</v>
      </c>
      <c r="W1029" s="10">
        <v>481</v>
      </c>
      <c r="X1029" s="84">
        <v>481</v>
      </c>
    </row>
    <row r="1030" spans="20:24" x14ac:dyDescent="0.25">
      <c r="T1030" s="85" t="s">
        <v>207</v>
      </c>
      <c r="U1030" s="84">
        <v>547</v>
      </c>
      <c r="V1030" s="84">
        <v>547</v>
      </c>
      <c r="W1030" s="10">
        <v>547</v>
      </c>
      <c r="X1030" s="84">
        <v>547</v>
      </c>
    </row>
    <row r="1031" spans="20:24" x14ac:dyDescent="0.25">
      <c r="T1031" s="85" t="s">
        <v>208</v>
      </c>
      <c r="U1031" s="84">
        <v>3690</v>
      </c>
      <c r="V1031" s="84">
        <v>3690</v>
      </c>
      <c r="W1031" s="10">
        <v>3690</v>
      </c>
      <c r="X1031" s="84">
        <v>1759</v>
      </c>
    </row>
    <row r="1032" spans="20:24" x14ac:dyDescent="0.25">
      <c r="T1032" s="39" t="s">
        <v>176</v>
      </c>
      <c r="U1032" s="40">
        <v>2718</v>
      </c>
      <c r="V1032" s="40">
        <v>2718</v>
      </c>
      <c r="W1032" s="41">
        <v>2718</v>
      </c>
      <c r="X1032" s="40">
        <v>2718</v>
      </c>
    </row>
    <row r="1033" spans="20:24" x14ac:dyDescent="0.25">
      <c r="T1033" s="85" t="s">
        <v>178</v>
      </c>
      <c r="U1033" s="84">
        <v>785</v>
      </c>
      <c r="V1033" s="84">
        <v>785</v>
      </c>
      <c r="W1033" s="10">
        <v>785</v>
      </c>
      <c r="X1033" s="84">
        <v>785</v>
      </c>
    </row>
    <row r="1034" spans="20:24" x14ac:dyDescent="0.25">
      <c r="T1034" s="85" t="s">
        <v>179</v>
      </c>
      <c r="U1034" s="84">
        <v>219</v>
      </c>
      <c r="V1034" s="84">
        <v>219</v>
      </c>
      <c r="W1034" s="10">
        <v>219</v>
      </c>
      <c r="X1034" s="84">
        <v>219</v>
      </c>
    </row>
    <row r="1035" spans="20:24" x14ac:dyDescent="0.25">
      <c r="T1035" s="85" t="s">
        <v>209</v>
      </c>
      <c r="U1035" s="84">
        <v>533</v>
      </c>
      <c r="V1035" s="84">
        <v>533</v>
      </c>
      <c r="W1035" s="10">
        <v>533</v>
      </c>
      <c r="X1035" s="84">
        <v>533</v>
      </c>
    </row>
    <row r="1036" spans="20:24" x14ac:dyDescent="0.25">
      <c r="T1036" s="85" t="s">
        <v>234</v>
      </c>
      <c r="U1036" s="84">
        <v>1181</v>
      </c>
      <c r="V1036" s="84">
        <v>1181</v>
      </c>
      <c r="W1036" s="10">
        <v>1181</v>
      </c>
      <c r="X1036" s="84">
        <v>1181</v>
      </c>
    </row>
    <row r="1037" spans="20:24" x14ac:dyDescent="0.25">
      <c r="T1037" s="34" t="s">
        <v>87</v>
      </c>
      <c r="U1037" s="35">
        <v>783</v>
      </c>
      <c r="V1037" s="35">
        <v>12066</v>
      </c>
      <c r="W1037" s="36">
        <v>783</v>
      </c>
      <c r="X1037" s="35">
        <v>12066</v>
      </c>
    </row>
    <row r="1038" spans="20:24" x14ac:dyDescent="0.25">
      <c r="T1038" s="33" t="s">
        <v>88</v>
      </c>
      <c r="U1038" s="37">
        <v>783</v>
      </c>
      <c r="V1038" s="37">
        <v>12066</v>
      </c>
      <c r="W1038" s="38">
        <v>783</v>
      </c>
      <c r="X1038" s="37">
        <v>12066</v>
      </c>
    </row>
    <row r="1039" spans="20:24" x14ac:dyDescent="0.25">
      <c r="T1039" s="39" t="s">
        <v>79</v>
      </c>
      <c r="U1039" s="40">
        <v>783</v>
      </c>
      <c r="V1039" s="40">
        <v>12066</v>
      </c>
      <c r="W1039" s="41">
        <v>783</v>
      </c>
      <c r="X1039" s="40">
        <v>12066</v>
      </c>
    </row>
    <row r="1040" spans="20:24" x14ac:dyDescent="0.25">
      <c r="T1040" s="85" t="s">
        <v>199</v>
      </c>
      <c r="U1040" s="84">
        <v>0</v>
      </c>
      <c r="V1040" s="84">
        <v>1220</v>
      </c>
      <c r="W1040" s="10">
        <v>0</v>
      </c>
      <c r="X1040" s="84">
        <v>1220</v>
      </c>
    </row>
    <row r="1041" spans="20:24" x14ac:dyDescent="0.25">
      <c r="T1041" s="85" t="s">
        <v>116</v>
      </c>
      <c r="U1041" s="84">
        <v>783</v>
      </c>
      <c r="V1041" s="84">
        <v>1748</v>
      </c>
      <c r="W1041" s="10">
        <v>783</v>
      </c>
      <c r="X1041" s="84">
        <v>1748</v>
      </c>
    </row>
    <row r="1042" spans="20:24" x14ac:dyDescent="0.25">
      <c r="T1042" s="85" t="s">
        <v>117</v>
      </c>
      <c r="U1042" s="84">
        <v>0</v>
      </c>
      <c r="V1042" s="84">
        <v>2723</v>
      </c>
      <c r="W1042" s="10">
        <v>0</v>
      </c>
      <c r="X1042" s="84">
        <v>2723</v>
      </c>
    </row>
    <row r="1043" spans="20:24" x14ac:dyDescent="0.25">
      <c r="T1043" s="85" t="s">
        <v>118</v>
      </c>
      <c r="U1043" s="84">
        <v>0</v>
      </c>
      <c r="V1043" s="84">
        <v>4474</v>
      </c>
      <c r="W1043" s="10">
        <v>0</v>
      </c>
      <c r="X1043" s="84">
        <v>4474</v>
      </c>
    </row>
    <row r="1044" spans="20:24" x14ac:dyDescent="0.25">
      <c r="T1044" s="85" t="s">
        <v>119</v>
      </c>
      <c r="U1044" s="84">
        <v>0</v>
      </c>
      <c r="V1044" s="84">
        <v>1043</v>
      </c>
      <c r="W1044" s="10">
        <v>0</v>
      </c>
      <c r="X1044" s="84">
        <v>1043</v>
      </c>
    </row>
    <row r="1045" spans="20:24" x14ac:dyDescent="0.25">
      <c r="T1045" s="85" t="s">
        <v>211</v>
      </c>
      <c r="U1045" s="84">
        <v>0</v>
      </c>
      <c r="V1045" s="84">
        <v>858</v>
      </c>
      <c r="W1045" s="10">
        <v>0</v>
      </c>
      <c r="X1045" s="84">
        <v>858</v>
      </c>
    </row>
    <row r="1046" spans="20:24" x14ac:dyDescent="0.25">
      <c r="T1046" s="34" t="s">
        <v>90</v>
      </c>
      <c r="U1046" s="35">
        <v>6595</v>
      </c>
      <c r="V1046" s="35">
        <v>222503</v>
      </c>
      <c r="W1046" s="36">
        <v>5273</v>
      </c>
      <c r="X1046" s="35">
        <v>101197</v>
      </c>
    </row>
    <row r="1047" spans="20:24" x14ac:dyDescent="0.25">
      <c r="T1047" s="33" t="s">
        <v>92</v>
      </c>
      <c r="U1047" s="37">
        <v>607</v>
      </c>
      <c r="V1047" s="37">
        <v>79559</v>
      </c>
      <c r="W1047" s="38">
        <v>139</v>
      </c>
      <c r="X1047" s="37">
        <v>5925</v>
      </c>
    </row>
    <row r="1048" spans="20:24" x14ac:dyDescent="0.25">
      <c r="T1048" s="39" t="s">
        <v>124</v>
      </c>
      <c r="U1048" s="40">
        <v>533</v>
      </c>
      <c r="V1048" s="40">
        <v>24167</v>
      </c>
      <c r="W1048" s="41">
        <v>119</v>
      </c>
      <c r="X1048" s="40">
        <v>5175</v>
      </c>
    </row>
    <row r="1049" spans="20:24" x14ac:dyDescent="0.25">
      <c r="T1049" s="85" t="s">
        <v>125</v>
      </c>
      <c r="U1049" s="84">
        <v>0</v>
      </c>
      <c r="V1049" s="84">
        <v>603</v>
      </c>
      <c r="W1049" s="10">
        <v>0</v>
      </c>
      <c r="X1049" s="84">
        <v>603</v>
      </c>
    </row>
    <row r="1050" spans="20:24" x14ac:dyDescent="0.25">
      <c r="T1050" s="85" t="s">
        <v>126</v>
      </c>
      <c r="U1050" s="84">
        <v>517</v>
      </c>
      <c r="V1050" s="84">
        <v>23184</v>
      </c>
      <c r="W1050" s="10">
        <v>103</v>
      </c>
      <c r="X1050" s="84">
        <v>4252</v>
      </c>
    </row>
    <row r="1051" spans="20:24" x14ac:dyDescent="0.25">
      <c r="T1051" s="85" t="s">
        <v>214</v>
      </c>
      <c r="U1051" s="84">
        <v>0</v>
      </c>
      <c r="V1051" s="84">
        <v>60</v>
      </c>
      <c r="W1051" s="10">
        <v>0</v>
      </c>
      <c r="X1051" s="84">
        <v>0</v>
      </c>
    </row>
    <row r="1052" spans="20:24" x14ac:dyDescent="0.25">
      <c r="T1052" s="85" t="s">
        <v>127</v>
      </c>
      <c r="U1052" s="84">
        <v>16</v>
      </c>
      <c r="V1052" s="84">
        <v>320</v>
      </c>
      <c r="W1052" s="10">
        <v>16</v>
      </c>
      <c r="X1052" s="84">
        <v>320</v>
      </c>
    </row>
    <row r="1053" spans="20:24" x14ac:dyDescent="0.25">
      <c r="T1053" s="39" t="s">
        <v>128</v>
      </c>
      <c r="U1053" s="40">
        <v>74</v>
      </c>
      <c r="V1053" s="40">
        <v>55392</v>
      </c>
      <c r="W1053" s="41">
        <v>20</v>
      </c>
      <c r="X1053" s="40">
        <v>750</v>
      </c>
    </row>
    <row r="1054" spans="20:24" x14ac:dyDescent="0.25">
      <c r="T1054" s="85" t="s">
        <v>129</v>
      </c>
      <c r="U1054" s="84">
        <v>0</v>
      </c>
      <c r="V1054" s="84">
        <v>52627</v>
      </c>
      <c r="W1054" s="10">
        <v>0</v>
      </c>
      <c r="X1054" s="84">
        <v>350</v>
      </c>
    </row>
    <row r="1055" spans="20:24" x14ac:dyDescent="0.25">
      <c r="T1055" s="85" t="s">
        <v>130</v>
      </c>
      <c r="U1055" s="84">
        <v>40</v>
      </c>
      <c r="V1055" s="84">
        <v>1440</v>
      </c>
      <c r="W1055" s="10">
        <v>0</v>
      </c>
      <c r="X1055" s="84">
        <v>0</v>
      </c>
    </row>
    <row r="1056" spans="20:24" x14ac:dyDescent="0.25">
      <c r="T1056" s="85" t="s">
        <v>131</v>
      </c>
      <c r="U1056" s="84">
        <v>0</v>
      </c>
      <c r="V1056" s="84">
        <v>575</v>
      </c>
      <c r="W1056" s="10">
        <v>0</v>
      </c>
      <c r="X1056" s="84">
        <v>0</v>
      </c>
    </row>
    <row r="1057" spans="20:24" x14ac:dyDescent="0.25">
      <c r="T1057" s="85" t="s">
        <v>132</v>
      </c>
      <c r="U1057" s="84">
        <v>34</v>
      </c>
      <c r="V1057" s="84">
        <v>750</v>
      </c>
      <c r="W1057" s="10">
        <v>20</v>
      </c>
      <c r="X1057" s="84">
        <v>400</v>
      </c>
    </row>
    <row r="1058" spans="20:24" x14ac:dyDescent="0.25">
      <c r="T1058" s="33" t="s">
        <v>93</v>
      </c>
      <c r="U1058" s="37">
        <v>348</v>
      </c>
      <c r="V1058" s="37">
        <v>8442</v>
      </c>
      <c r="W1058" s="38">
        <v>285</v>
      </c>
      <c r="X1058" s="37">
        <v>6810</v>
      </c>
    </row>
    <row r="1059" spans="20:24" x14ac:dyDescent="0.25">
      <c r="T1059" s="39" t="s">
        <v>79</v>
      </c>
      <c r="U1059" s="40">
        <v>348</v>
      </c>
      <c r="V1059" s="40">
        <v>8442</v>
      </c>
      <c r="W1059" s="41">
        <v>285</v>
      </c>
      <c r="X1059" s="40">
        <v>6810</v>
      </c>
    </row>
    <row r="1060" spans="20:24" x14ac:dyDescent="0.25">
      <c r="T1060" s="85" t="s">
        <v>201</v>
      </c>
      <c r="U1060" s="84">
        <v>0</v>
      </c>
      <c r="V1060" s="84">
        <v>245</v>
      </c>
      <c r="W1060" s="10">
        <v>0</v>
      </c>
      <c r="X1060" s="84">
        <v>245</v>
      </c>
    </row>
    <row r="1061" spans="20:24" x14ac:dyDescent="0.25">
      <c r="T1061" s="85" t="s">
        <v>134</v>
      </c>
      <c r="U1061" s="84">
        <v>0</v>
      </c>
      <c r="V1061" s="84">
        <v>5485</v>
      </c>
      <c r="W1061" s="10">
        <v>0</v>
      </c>
      <c r="X1061" s="84">
        <v>4639</v>
      </c>
    </row>
    <row r="1062" spans="20:24" x14ac:dyDescent="0.25">
      <c r="T1062" s="85" t="s">
        <v>135</v>
      </c>
      <c r="U1062" s="84">
        <v>348</v>
      </c>
      <c r="V1062" s="84">
        <v>1841</v>
      </c>
      <c r="W1062" s="10">
        <v>285</v>
      </c>
      <c r="X1062" s="84">
        <v>1055</v>
      </c>
    </row>
    <row r="1063" spans="20:24" x14ac:dyDescent="0.25">
      <c r="T1063" s="85" t="s">
        <v>136</v>
      </c>
      <c r="U1063" s="84">
        <v>0</v>
      </c>
      <c r="V1063" s="84">
        <v>871</v>
      </c>
      <c r="W1063" s="10">
        <v>0</v>
      </c>
      <c r="X1063" s="84">
        <v>871</v>
      </c>
    </row>
    <row r="1064" spans="20:24" x14ac:dyDescent="0.25">
      <c r="T1064" s="33" t="s">
        <v>94</v>
      </c>
      <c r="U1064" s="37">
        <v>1144</v>
      </c>
      <c r="V1064" s="37">
        <v>87653</v>
      </c>
      <c r="W1064" s="38">
        <v>473</v>
      </c>
      <c r="X1064" s="37">
        <v>42319</v>
      </c>
    </row>
    <row r="1065" spans="20:24" x14ac:dyDescent="0.25">
      <c r="T1065" s="39" t="s">
        <v>79</v>
      </c>
      <c r="U1065" s="40">
        <v>1144</v>
      </c>
      <c r="V1065" s="40">
        <v>87653</v>
      </c>
      <c r="W1065" s="41">
        <v>473</v>
      </c>
      <c r="X1065" s="40">
        <v>42319</v>
      </c>
    </row>
    <row r="1066" spans="20:24" x14ac:dyDescent="0.25">
      <c r="T1066" s="85" t="s">
        <v>137</v>
      </c>
      <c r="U1066" s="84">
        <v>0</v>
      </c>
      <c r="V1066" s="84">
        <v>30959</v>
      </c>
      <c r="W1066" s="10">
        <v>0</v>
      </c>
      <c r="X1066" s="84">
        <v>28025</v>
      </c>
    </row>
    <row r="1067" spans="20:24" x14ac:dyDescent="0.25">
      <c r="T1067" s="85" t="s">
        <v>138</v>
      </c>
      <c r="U1067" s="84">
        <v>904</v>
      </c>
      <c r="V1067" s="84">
        <v>55812</v>
      </c>
      <c r="W1067" s="10">
        <v>268</v>
      </c>
      <c r="X1067" s="84">
        <v>13909</v>
      </c>
    </row>
    <row r="1068" spans="20:24" x14ac:dyDescent="0.25">
      <c r="T1068" s="85" t="s">
        <v>139</v>
      </c>
      <c r="U1068" s="84">
        <v>0</v>
      </c>
      <c r="V1068" s="84">
        <v>180</v>
      </c>
      <c r="W1068" s="10">
        <v>0</v>
      </c>
      <c r="X1068" s="84">
        <v>180</v>
      </c>
    </row>
    <row r="1069" spans="20:24" x14ac:dyDescent="0.25">
      <c r="T1069" s="85" t="s">
        <v>140</v>
      </c>
      <c r="U1069" s="84">
        <v>35</v>
      </c>
      <c r="V1069" s="84">
        <v>497</v>
      </c>
      <c r="W1069" s="10">
        <v>0</v>
      </c>
      <c r="X1069" s="84">
        <v>0</v>
      </c>
    </row>
    <row r="1070" spans="20:24" x14ac:dyDescent="0.25">
      <c r="T1070" s="85" t="s">
        <v>141</v>
      </c>
      <c r="U1070" s="84">
        <v>205</v>
      </c>
      <c r="V1070" s="84">
        <v>205</v>
      </c>
      <c r="W1070" s="10">
        <v>205</v>
      </c>
      <c r="X1070" s="84">
        <v>205</v>
      </c>
    </row>
    <row r="1071" spans="20:24" x14ac:dyDescent="0.25">
      <c r="T1071" s="33" t="s">
        <v>95</v>
      </c>
      <c r="U1071" s="37">
        <v>356</v>
      </c>
      <c r="V1071" s="37">
        <v>9189</v>
      </c>
      <c r="W1071" s="38">
        <v>331</v>
      </c>
      <c r="X1071" s="37">
        <v>9057</v>
      </c>
    </row>
    <row r="1072" spans="20:24" x14ac:dyDescent="0.25">
      <c r="T1072" s="39" t="s">
        <v>79</v>
      </c>
      <c r="U1072" s="40">
        <v>356</v>
      </c>
      <c r="V1072" s="40">
        <v>9189</v>
      </c>
      <c r="W1072" s="41">
        <v>331</v>
      </c>
      <c r="X1072" s="40">
        <v>9057</v>
      </c>
    </row>
    <row r="1073" spans="20:24" x14ac:dyDescent="0.25">
      <c r="T1073" s="85" t="s">
        <v>142</v>
      </c>
      <c r="U1073" s="84">
        <v>0</v>
      </c>
      <c r="V1073" s="84">
        <v>3597</v>
      </c>
      <c r="W1073" s="10">
        <v>0</v>
      </c>
      <c r="X1073" s="84">
        <v>3597</v>
      </c>
    </row>
    <row r="1074" spans="20:24" x14ac:dyDescent="0.25">
      <c r="T1074" s="85" t="s">
        <v>144</v>
      </c>
      <c r="U1074" s="84">
        <v>0</v>
      </c>
      <c r="V1074" s="84">
        <v>1592</v>
      </c>
      <c r="W1074" s="10">
        <v>0</v>
      </c>
      <c r="X1074" s="84">
        <v>1592</v>
      </c>
    </row>
    <row r="1075" spans="20:24" x14ac:dyDescent="0.25">
      <c r="T1075" s="85" t="s">
        <v>145</v>
      </c>
      <c r="U1075" s="84">
        <v>0</v>
      </c>
      <c r="V1075" s="84">
        <v>1046</v>
      </c>
      <c r="W1075" s="10">
        <v>0</v>
      </c>
      <c r="X1075" s="84">
        <v>1046</v>
      </c>
    </row>
    <row r="1076" spans="20:24" x14ac:dyDescent="0.25">
      <c r="T1076" s="85" t="s">
        <v>146</v>
      </c>
      <c r="U1076" s="84">
        <v>356</v>
      </c>
      <c r="V1076" s="84">
        <v>2954</v>
      </c>
      <c r="W1076" s="10">
        <v>331</v>
      </c>
      <c r="X1076" s="84">
        <v>2822</v>
      </c>
    </row>
    <row r="1077" spans="20:24" x14ac:dyDescent="0.25">
      <c r="T1077" s="33" t="s">
        <v>96</v>
      </c>
      <c r="U1077" s="37">
        <v>324</v>
      </c>
      <c r="V1077" s="37">
        <v>8834</v>
      </c>
      <c r="W1077" s="38">
        <v>229</v>
      </c>
      <c r="X1077" s="37">
        <v>8260</v>
      </c>
    </row>
    <row r="1078" spans="20:24" x14ac:dyDescent="0.25">
      <c r="T1078" s="39" t="s">
        <v>79</v>
      </c>
      <c r="U1078" s="40">
        <v>324</v>
      </c>
      <c r="V1078" s="40">
        <v>8834</v>
      </c>
      <c r="W1078" s="41">
        <v>229</v>
      </c>
      <c r="X1078" s="40">
        <v>8260</v>
      </c>
    </row>
    <row r="1079" spans="20:24" x14ac:dyDescent="0.25">
      <c r="T1079" s="85" t="s">
        <v>223</v>
      </c>
      <c r="U1079" s="84">
        <v>0</v>
      </c>
      <c r="V1079" s="84">
        <v>513</v>
      </c>
      <c r="W1079" s="10">
        <v>0</v>
      </c>
      <c r="X1079" s="84">
        <v>513</v>
      </c>
    </row>
    <row r="1080" spans="20:24" x14ac:dyDescent="0.25">
      <c r="T1080" s="85" t="s">
        <v>148</v>
      </c>
      <c r="U1080" s="84">
        <v>0</v>
      </c>
      <c r="V1080" s="84">
        <v>2339</v>
      </c>
      <c r="W1080" s="10">
        <v>0</v>
      </c>
      <c r="X1080" s="84">
        <v>2339</v>
      </c>
    </row>
    <row r="1081" spans="20:24" x14ac:dyDescent="0.25">
      <c r="T1081" s="85" t="s">
        <v>149</v>
      </c>
      <c r="U1081" s="84">
        <v>324</v>
      </c>
      <c r="V1081" s="84">
        <v>5982</v>
      </c>
      <c r="W1081" s="10">
        <v>229</v>
      </c>
      <c r="X1081" s="84">
        <v>5408</v>
      </c>
    </row>
    <row r="1082" spans="20:24" x14ac:dyDescent="0.25">
      <c r="T1082" s="33" t="s">
        <v>98</v>
      </c>
      <c r="U1082" s="37">
        <v>3816</v>
      </c>
      <c r="V1082" s="37">
        <v>28826</v>
      </c>
      <c r="W1082" s="38">
        <v>3816</v>
      </c>
      <c r="X1082" s="37">
        <v>28826</v>
      </c>
    </row>
    <row r="1083" spans="20:24" x14ac:dyDescent="0.25">
      <c r="T1083" s="39" t="s">
        <v>79</v>
      </c>
      <c r="U1083" s="40">
        <v>3816</v>
      </c>
      <c r="V1083" s="40">
        <v>28826</v>
      </c>
      <c r="W1083" s="41">
        <v>3816</v>
      </c>
      <c r="X1083" s="40">
        <v>28826</v>
      </c>
    </row>
    <row r="1084" spans="20:24" x14ac:dyDescent="0.25">
      <c r="T1084" s="85" t="s">
        <v>183</v>
      </c>
      <c r="U1084" s="84">
        <v>0</v>
      </c>
      <c r="V1084" s="84">
        <v>19567</v>
      </c>
      <c r="W1084" s="10">
        <v>0</v>
      </c>
      <c r="X1084" s="84">
        <v>19567</v>
      </c>
    </row>
    <row r="1085" spans="20:24" x14ac:dyDescent="0.25">
      <c r="T1085" s="85" t="s">
        <v>184</v>
      </c>
      <c r="U1085" s="84">
        <v>2913</v>
      </c>
      <c r="V1085" s="84">
        <v>7430</v>
      </c>
      <c r="W1085" s="10">
        <v>2913</v>
      </c>
      <c r="X1085" s="84">
        <v>7430</v>
      </c>
    </row>
    <row r="1086" spans="20:24" x14ac:dyDescent="0.25">
      <c r="T1086" s="85" t="s">
        <v>185</v>
      </c>
      <c r="U1086" s="84">
        <v>903</v>
      </c>
      <c r="V1086" s="84">
        <v>1829</v>
      </c>
      <c r="W1086" s="10">
        <v>903</v>
      </c>
      <c r="X1086" s="84">
        <v>1829</v>
      </c>
    </row>
    <row r="1087" spans="20:24" x14ac:dyDescent="0.25">
      <c r="T1087" s="34" t="s">
        <v>99</v>
      </c>
      <c r="U1087" s="35">
        <v>4161</v>
      </c>
      <c r="V1087" s="35">
        <v>178419</v>
      </c>
      <c r="W1087" s="36">
        <v>1095</v>
      </c>
      <c r="X1087" s="35">
        <v>72765</v>
      </c>
    </row>
    <row r="1088" spans="20:24" x14ac:dyDescent="0.25">
      <c r="T1088" s="33" t="s">
        <v>100</v>
      </c>
      <c r="U1088" s="37">
        <v>2955</v>
      </c>
      <c r="V1088" s="37">
        <v>172891</v>
      </c>
      <c r="W1088" s="38">
        <v>1095</v>
      </c>
      <c r="X1088" s="37">
        <v>72765</v>
      </c>
    </row>
    <row r="1089" spans="20:24" x14ac:dyDescent="0.25">
      <c r="T1089" s="39" t="s">
        <v>150</v>
      </c>
      <c r="U1089" s="40">
        <v>128</v>
      </c>
      <c r="V1089" s="40">
        <v>120</v>
      </c>
      <c r="W1089" s="41">
        <v>0</v>
      </c>
      <c r="X1089" s="40">
        <v>0</v>
      </c>
    </row>
    <row r="1090" spans="20:24" x14ac:dyDescent="0.25">
      <c r="T1090" s="85" t="s">
        <v>152</v>
      </c>
      <c r="U1090" s="84">
        <v>128</v>
      </c>
      <c r="V1090" s="84">
        <v>120</v>
      </c>
      <c r="W1090" s="10">
        <v>0</v>
      </c>
      <c r="X1090" s="84">
        <v>0</v>
      </c>
    </row>
    <row r="1091" spans="20:24" x14ac:dyDescent="0.25">
      <c r="T1091" s="39" t="s">
        <v>153</v>
      </c>
      <c r="U1091" s="40">
        <v>2827</v>
      </c>
      <c r="V1091" s="40">
        <v>172771</v>
      </c>
      <c r="W1091" s="41">
        <v>1095</v>
      </c>
      <c r="X1091" s="40">
        <v>72765</v>
      </c>
    </row>
    <row r="1092" spans="20:24" x14ac:dyDescent="0.25">
      <c r="T1092" s="85" t="s">
        <v>154</v>
      </c>
      <c r="U1092" s="84">
        <v>946</v>
      </c>
      <c r="V1092" s="84">
        <v>67534</v>
      </c>
      <c r="W1092" s="10">
        <v>730</v>
      </c>
      <c r="X1092" s="84">
        <v>58168</v>
      </c>
    </row>
    <row r="1093" spans="20:24" x14ac:dyDescent="0.25">
      <c r="T1093" s="85" t="s">
        <v>155</v>
      </c>
      <c r="U1093" s="84">
        <v>773</v>
      </c>
      <c r="V1093" s="84">
        <v>52848</v>
      </c>
      <c r="W1093" s="10">
        <v>0</v>
      </c>
      <c r="X1093" s="84">
        <v>0</v>
      </c>
    </row>
    <row r="1094" spans="20:24" x14ac:dyDescent="0.25">
      <c r="T1094" s="85" t="s">
        <v>186</v>
      </c>
      <c r="U1094" s="84">
        <v>629</v>
      </c>
      <c r="V1094" s="84">
        <v>23718</v>
      </c>
      <c r="W1094" s="10">
        <v>0</v>
      </c>
      <c r="X1094" s="84">
        <v>0</v>
      </c>
    </row>
    <row r="1095" spans="20:24" x14ac:dyDescent="0.25">
      <c r="T1095" s="85" t="s">
        <v>156</v>
      </c>
      <c r="U1095" s="84">
        <v>479</v>
      </c>
      <c r="V1095" s="84">
        <v>28671</v>
      </c>
      <c r="W1095" s="10">
        <v>365</v>
      </c>
      <c r="X1095" s="84">
        <v>14597</v>
      </c>
    </row>
    <row r="1096" spans="20:24" x14ac:dyDescent="0.25">
      <c r="T1096" s="33" t="s">
        <v>101</v>
      </c>
      <c r="U1096" s="37">
        <v>583</v>
      </c>
      <c r="V1096" s="37">
        <v>4152</v>
      </c>
      <c r="W1096" s="38">
        <v>0</v>
      </c>
      <c r="X1096" s="37">
        <v>0</v>
      </c>
    </row>
    <row r="1097" spans="20:24" x14ac:dyDescent="0.25">
      <c r="T1097" s="39" t="s">
        <v>79</v>
      </c>
      <c r="U1097" s="40">
        <v>583</v>
      </c>
      <c r="V1097" s="40">
        <v>4152</v>
      </c>
      <c r="W1097" s="41">
        <v>0</v>
      </c>
      <c r="X1097" s="40">
        <v>0</v>
      </c>
    </row>
    <row r="1098" spans="20:24" x14ac:dyDescent="0.25">
      <c r="T1098" s="85" t="s">
        <v>157</v>
      </c>
      <c r="U1098" s="84">
        <v>583</v>
      </c>
      <c r="V1098" s="84">
        <v>4152</v>
      </c>
      <c r="W1098" s="10">
        <v>0</v>
      </c>
      <c r="X1098" s="84">
        <v>0</v>
      </c>
    </row>
    <row r="1099" spans="20:24" x14ac:dyDescent="0.25">
      <c r="T1099" s="33" t="s">
        <v>102</v>
      </c>
      <c r="U1099" s="37">
        <v>623</v>
      </c>
      <c r="V1099" s="37">
        <v>1376</v>
      </c>
      <c r="W1099" s="38">
        <v>0</v>
      </c>
      <c r="X1099" s="37">
        <v>0</v>
      </c>
    </row>
    <row r="1100" spans="20:24" x14ac:dyDescent="0.25">
      <c r="T1100" s="39" t="s">
        <v>158</v>
      </c>
      <c r="U1100" s="40">
        <v>423</v>
      </c>
      <c r="V1100" s="40">
        <v>1266</v>
      </c>
      <c r="W1100" s="41">
        <v>0</v>
      </c>
      <c r="X1100" s="40">
        <v>0</v>
      </c>
    </row>
    <row r="1101" spans="20:24" x14ac:dyDescent="0.25">
      <c r="T1101" s="85" t="s">
        <v>159</v>
      </c>
      <c r="U1101" s="84">
        <v>223</v>
      </c>
      <c r="V1101" s="84">
        <v>1066</v>
      </c>
      <c r="W1101" s="10">
        <v>0</v>
      </c>
      <c r="X1101" s="84">
        <v>0</v>
      </c>
    </row>
    <row r="1102" spans="20:24" x14ac:dyDescent="0.25">
      <c r="T1102" s="85" t="s">
        <v>160</v>
      </c>
      <c r="U1102" s="84">
        <v>200</v>
      </c>
      <c r="V1102" s="84">
        <v>200</v>
      </c>
      <c r="W1102" s="10">
        <v>0</v>
      </c>
      <c r="X1102" s="84">
        <v>0</v>
      </c>
    </row>
    <row r="1103" spans="20:24" x14ac:dyDescent="0.25">
      <c r="T1103" s="39" t="s">
        <v>219</v>
      </c>
      <c r="U1103" s="40">
        <v>200</v>
      </c>
      <c r="V1103" s="40">
        <v>110</v>
      </c>
      <c r="W1103" s="41">
        <v>0</v>
      </c>
      <c r="X1103" s="40">
        <v>0</v>
      </c>
    </row>
    <row r="1104" spans="20:24" x14ac:dyDescent="0.25">
      <c r="T1104" s="85" t="s">
        <v>220</v>
      </c>
      <c r="U1104" s="84">
        <v>200</v>
      </c>
      <c r="V1104" s="84">
        <v>110</v>
      </c>
      <c r="W1104" s="10">
        <v>0</v>
      </c>
      <c r="X1104" s="84">
        <v>0</v>
      </c>
    </row>
    <row r="1105" spans="20:24" x14ac:dyDescent="0.25">
      <c r="T1105" s="34" t="s">
        <v>103</v>
      </c>
      <c r="U1105" s="35">
        <v>6529</v>
      </c>
      <c r="V1105" s="35">
        <v>73240</v>
      </c>
      <c r="W1105" s="36">
        <v>6529</v>
      </c>
      <c r="X1105" s="35">
        <v>73240</v>
      </c>
    </row>
    <row r="1106" spans="20:24" x14ac:dyDescent="0.25">
      <c r="T1106" s="33" t="s">
        <v>104</v>
      </c>
      <c r="U1106" s="37">
        <v>20</v>
      </c>
      <c r="V1106" s="37">
        <v>240</v>
      </c>
      <c r="W1106" s="38">
        <v>20</v>
      </c>
      <c r="X1106" s="37">
        <v>240</v>
      </c>
    </row>
    <row r="1107" spans="20:24" x14ac:dyDescent="0.25">
      <c r="T1107" s="39" t="s">
        <v>79</v>
      </c>
      <c r="U1107" s="40">
        <v>20</v>
      </c>
      <c r="V1107" s="40">
        <v>240</v>
      </c>
      <c r="W1107" s="41">
        <v>20</v>
      </c>
      <c r="X1107" s="40">
        <v>240</v>
      </c>
    </row>
    <row r="1108" spans="20:24" x14ac:dyDescent="0.25">
      <c r="T1108" s="85" t="s">
        <v>189</v>
      </c>
      <c r="U1108" s="84">
        <v>20</v>
      </c>
      <c r="V1108" s="84">
        <v>240</v>
      </c>
      <c r="W1108" s="10">
        <v>20</v>
      </c>
      <c r="X1108" s="84">
        <v>240</v>
      </c>
    </row>
    <row r="1109" spans="20:24" x14ac:dyDescent="0.25">
      <c r="T1109" s="33" t="s">
        <v>105</v>
      </c>
      <c r="U1109" s="37">
        <v>1295</v>
      </c>
      <c r="V1109" s="37">
        <v>4300</v>
      </c>
      <c r="W1109" s="38">
        <v>1295</v>
      </c>
      <c r="X1109" s="37">
        <v>4300</v>
      </c>
    </row>
    <row r="1110" spans="20:24" x14ac:dyDescent="0.25">
      <c r="T1110" s="39" t="s">
        <v>191</v>
      </c>
      <c r="U1110" s="40">
        <v>1295</v>
      </c>
      <c r="V1110" s="40">
        <v>4300</v>
      </c>
      <c r="W1110" s="41">
        <v>1295</v>
      </c>
      <c r="X1110" s="40">
        <v>4300</v>
      </c>
    </row>
    <row r="1111" spans="20:24" x14ac:dyDescent="0.25">
      <c r="T1111" s="85" t="s">
        <v>192</v>
      </c>
      <c r="U1111" s="84">
        <v>73</v>
      </c>
      <c r="V1111" s="84">
        <v>1104</v>
      </c>
      <c r="W1111" s="10">
        <v>73</v>
      </c>
      <c r="X1111" s="84">
        <v>1104</v>
      </c>
    </row>
    <row r="1112" spans="20:24" x14ac:dyDescent="0.25">
      <c r="T1112" s="85" t="s">
        <v>193</v>
      </c>
      <c r="U1112" s="84">
        <v>137</v>
      </c>
      <c r="V1112" s="84">
        <v>691</v>
      </c>
      <c r="W1112" s="10">
        <v>137</v>
      </c>
      <c r="X1112" s="84">
        <v>691</v>
      </c>
    </row>
    <row r="1113" spans="20:24" x14ac:dyDescent="0.25">
      <c r="T1113" s="85" t="s">
        <v>194</v>
      </c>
      <c r="U1113" s="84">
        <v>0</v>
      </c>
      <c r="V1113" s="84">
        <v>1010</v>
      </c>
      <c r="W1113" s="10">
        <v>0</v>
      </c>
      <c r="X1113" s="84">
        <v>1010</v>
      </c>
    </row>
    <row r="1114" spans="20:24" x14ac:dyDescent="0.25">
      <c r="T1114" s="85" t="s">
        <v>195</v>
      </c>
      <c r="U1114" s="84">
        <v>1085</v>
      </c>
      <c r="V1114" s="84">
        <v>1495</v>
      </c>
      <c r="W1114" s="10">
        <v>1085</v>
      </c>
      <c r="X1114" s="84">
        <v>1495</v>
      </c>
    </row>
    <row r="1115" spans="20:24" x14ac:dyDescent="0.25">
      <c r="T1115" s="33" t="s">
        <v>107</v>
      </c>
      <c r="U1115" s="37">
        <v>5214</v>
      </c>
      <c r="V1115" s="37">
        <v>68700</v>
      </c>
      <c r="W1115" s="38">
        <v>5214</v>
      </c>
      <c r="X1115" s="37">
        <v>68700</v>
      </c>
    </row>
    <row r="1116" spans="20:24" x14ac:dyDescent="0.25">
      <c r="T1116" s="39" t="s">
        <v>79</v>
      </c>
      <c r="U1116" s="40">
        <v>5214</v>
      </c>
      <c r="V1116" s="40">
        <v>68700</v>
      </c>
      <c r="W1116" s="41">
        <v>5214</v>
      </c>
      <c r="X1116" s="40">
        <v>68700</v>
      </c>
    </row>
    <row r="1117" spans="20:24" x14ac:dyDescent="0.25">
      <c r="T1117" s="85" t="s">
        <v>231</v>
      </c>
      <c r="U1117" s="84">
        <v>0</v>
      </c>
      <c r="V1117" s="84">
        <v>14</v>
      </c>
      <c r="W1117" s="10">
        <v>0</v>
      </c>
      <c r="X1117" s="84">
        <v>14</v>
      </c>
    </row>
    <row r="1118" spans="20:24" x14ac:dyDescent="0.25">
      <c r="T1118" s="85" t="s">
        <v>161</v>
      </c>
      <c r="U1118" s="84">
        <v>0</v>
      </c>
      <c r="V1118" s="84">
        <v>560</v>
      </c>
      <c r="W1118" s="10">
        <v>0</v>
      </c>
      <c r="X1118" s="84">
        <v>560</v>
      </c>
    </row>
    <row r="1119" spans="20:24" x14ac:dyDescent="0.25">
      <c r="T1119" s="85" t="s">
        <v>163</v>
      </c>
      <c r="U1119" s="84">
        <v>1590</v>
      </c>
      <c r="V1119" s="84">
        <v>1590</v>
      </c>
      <c r="W1119" s="10">
        <v>1590</v>
      </c>
      <c r="X1119" s="84">
        <v>1590</v>
      </c>
    </row>
    <row r="1120" spans="20:24" x14ac:dyDescent="0.25">
      <c r="T1120" s="85" t="s">
        <v>164</v>
      </c>
      <c r="U1120" s="84">
        <v>3081</v>
      </c>
      <c r="V1120" s="84">
        <v>5892</v>
      </c>
      <c r="W1120" s="10">
        <v>3081</v>
      </c>
      <c r="X1120" s="84">
        <v>5892</v>
      </c>
    </row>
    <row r="1121" spans="20:24" x14ac:dyDescent="0.25">
      <c r="T1121" s="85" t="s">
        <v>196</v>
      </c>
      <c r="U1121" s="84">
        <v>543</v>
      </c>
      <c r="V1121" s="84">
        <v>2642</v>
      </c>
      <c r="W1121" s="10">
        <v>543</v>
      </c>
      <c r="X1121" s="84">
        <v>2642</v>
      </c>
    </row>
    <row r="1122" spans="20:24" x14ac:dyDescent="0.25">
      <c r="T1122" s="85" t="s">
        <v>165</v>
      </c>
      <c r="U1122" s="84">
        <v>0</v>
      </c>
      <c r="V1122" s="84">
        <v>57943</v>
      </c>
      <c r="W1122" s="10">
        <v>0</v>
      </c>
      <c r="X1122" s="84">
        <v>57943</v>
      </c>
    </row>
    <row r="1123" spans="20:24" x14ac:dyDescent="0.25">
      <c r="T1123" s="85" t="s">
        <v>221</v>
      </c>
      <c r="U1123" s="84">
        <v>0</v>
      </c>
      <c r="V1123" s="84">
        <v>59</v>
      </c>
      <c r="W1123" s="10">
        <v>0</v>
      </c>
      <c r="X1123" s="84">
        <v>59</v>
      </c>
    </row>
    <row r="1124" spans="20:24" x14ac:dyDescent="0.25">
      <c r="T1124" s="74" t="s">
        <v>42</v>
      </c>
      <c r="U1124" s="77">
        <v>2127</v>
      </c>
      <c r="V1124" s="77">
        <v>576066</v>
      </c>
      <c r="W1124" s="78">
        <v>1088</v>
      </c>
      <c r="X1124" s="77">
        <v>408335</v>
      </c>
    </row>
    <row r="1125" spans="20:24" x14ac:dyDescent="0.25">
      <c r="T1125" s="34" t="s">
        <v>76</v>
      </c>
      <c r="U1125" s="35">
        <v>1273</v>
      </c>
      <c r="V1125" s="35">
        <v>535817</v>
      </c>
      <c r="W1125" s="36">
        <v>1088</v>
      </c>
      <c r="X1125" s="35">
        <v>408335</v>
      </c>
    </row>
    <row r="1126" spans="20:24" x14ac:dyDescent="0.25">
      <c r="T1126" s="33" t="s">
        <v>77</v>
      </c>
      <c r="U1126" s="37">
        <v>6</v>
      </c>
      <c r="V1126" s="37">
        <v>4500</v>
      </c>
      <c r="W1126" s="38">
        <v>0</v>
      </c>
      <c r="X1126" s="37">
        <v>0</v>
      </c>
    </row>
    <row r="1127" spans="20:24" x14ac:dyDescent="0.25">
      <c r="T1127" s="39" t="s">
        <v>79</v>
      </c>
      <c r="U1127" s="40">
        <v>6</v>
      </c>
      <c r="V1127" s="40">
        <v>4500</v>
      </c>
      <c r="W1127" s="41">
        <v>0</v>
      </c>
      <c r="X1127" s="40">
        <v>0</v>
      </c>
    </row>
    <row r="1128" spans="20:24" x14ac:dyDescent="0.25">
      <c r="T1128" s="85" t="s">
        <v>81</v>
      </c>
      <c r="U1128" s="84">
        <v>6</v>
      </c>
      <c r="V1128" s="84">
        <v>4500</v>
      </c>
      <c r="W1128" s="10">
        <v>0</v>
      </c>
      <c r="X1128" s="84">
        <v>0</v>
      </c>
    </row>
    <row r="1129" spans="20:24" x14ac:dyDescent="0.25">
      <c r="T1129" s="33" t="s">
        <v>78</v>
      </c>
      <c r="U1129" s="37">
        <v>66</v>
      </c>
      <c r="V1129" s="37">
        <v>62325</v>
      </c>
      <c r="W1129" s="38">
        <v>0</v>
      </c>
      <c r="X1129" s="37">
        <v>0</v>
      </c>
    </row>
    <row r="1130" spans="20:24" x14ac:dyDescent="0.25">
      <c r="T1130" s="39" t="s">
        <v>79</v>
      </c>
      <c r="U1130" s="40">
        <v>66</v>
      </c>
      <c r="V1130" s="40">
        <v>62325</v>
      </c>
      <c r="W1130" s="41">
        <v>0</v>
      </c>
      <c r="X1130" s="40">
        <v>0</v>
      </c>
    </row>
    <row r="1131" spans="20:24" x14ac:dyDescent="0.25">
      <c r="T1131" s="85" t="s">
        <v>85</v>
      </c>
      <c r="U1131" s="84">
        <v>27</v>
      </c>
      <c r="V1131" s="84">
        <v>19985</v>
      </c>
      <c r="W1131" s="10">
        <v>0</v>
      </c>
      <c r="X1131" s="84">
        <v>0</v>
      </c>
    </row>
    <row r="1132" spans="20:24" x14ac:dyDescent="0.25">
      <c r="T1132" s="85" t="s">
        <v>166</v>
      </c>
      <c r="U1132" s="84">
        <v>39</v>
      </c>
      <c r="V1132" s="84">
        <v>42340</v>
      </c>
      <c r="W1132" s="10">
        <v>0</v>
      </c>
      <c r="X1132" s="84">
        <v>0</v>
      </c>
    </row>
    <row r="1133" spans="20:24" x14ac:dyDescent="0.25">
      <c r="T1133" s="33" t="s">
        <v>80</v>
      </c>
      <c r="U1133" s="37">
        <v>24</v>
      </c>
      <c r="V1133" s="37">
        <v>25350</v>
      </c>
      <c r="W1133" s="38">
        <v>0</v>
      </c>
      <c r="X1133" s="37">
        <v>0</v>
      </c>
    </row>
    <row r="1134" spans="20:24" x14ac:dyDescent="0.25">
      <c r="T1134" s="39" t="s">
        <v>79</v>
      </c>
      <c r="U1134" s="40">
        <v>24</v>
      </c>
      <c r="V1134" s="40">
        <v>25350</v>
      </c>
      <c r="W1134" s="41">
        <v>0</v>
      </c>
      <c r="X1134" s="40">
        <v>0</v>
      </c>
    </row>
    <row r="1135" spans="20:24" x14ac:dyDescent="0.25">
      <c r="T1135" s="85" t="s">
        <v>167</v>
      </c>
      <c r="U1135" s="84">
        <v>24</v>
      </c>
      <c r="V1135" s="84">
        <v>25350</v>
      </c>
      <c r="W1135" s="10">
        <v>0</v>
      </c>
      <c r="X1135" s="84">
        <v>0</v>
      </c>
    </row>
    <row r="1136" spans="20:24" x14ac:dyDescent="0.25">
      <c r="T1136" s="33" t="s">
        <v>82</v>
      </c>
      <c r="U1136" s="37">
        <v>309</v>
      </c>
      <c r="V1136" s="37">
        <v>177533</v>
      </c>
      <c r="W1136" s="38">
        <v>309</v>
      </c>
      <c r="X1136" s="37">
        <v>177533</v>
      </c>
    </row>
    <row r="1137" spans="20:24" x14ac:dyDescent="0.25">
      <c r="T1137" s="39" t="s">
        <v>79</v>
      </c>
      <c r="U1137" s="40">
        <v>309</v>
      </c>
      <c r="V1137" s="40">
        <v>177533</v>
      </c>
      <c r="W1137" s="41">
        <v>309</v>
      </c>
      <c r="X1137" s="40">
        <v>177533</v>
      </c>
    </row>
    <row r="1138" spans="20:24" x14ac:dyDescent="0.25">
      <c r="T1138" s="85" t="s">
        <v>91</v>
      </c>
      <c r="U1138" s="84">
        <v>150</v>
      </c>
      <c r="V1138" s="84">
        <v>74962</v>
      </c>
      <c r="W1138" s="10">
        <v>150</v>
      </c>
      <c r="X1138" s="84">
        <v>74962</v>
      </c>
    </row>
    <row r="1139" spans="20:24" x14ac:dyDescent="0.25">
      <c r="T1139" s="85" t="s">
        <v>106</v>
      </c>
      <c r="U1139" s="84">
        <v>18</v>
      </c>
      <c r="V1139" s="84">
        <v>15490</v>
      </c>
      <c r="W1139" s="10">
        <v>18</v>
      </c>
      <c r="X1139" s="84">
        <v>15490</v>
      </c>
    </row>
    <row r="1140" spans="20:24" x14ac:dyDescent="0.25">
      <c r="T1140" s="85" t="s">
        <v>168</v>
      </c>
      <c r="U1140" s="84">
        <v>141</v>
      </c>
      <c r="V1140" s="84">
        <v>87081</v>
      </c>
      <c r="W1140" s="10">
        <v>141</v>
      </c>
      <c r="X1140" s="84">
        <v>87081</v>
      </c>
    </row>
    <row r="1141" spans="20:24" x14ac:dyDescent="0.25">
      <c r="T1141" s="33" t="s">
        <v>83</v>
      </c>
      <c r="U1141" s="37">
        <v>648</v>
      </c>
      <c r="V1141" s="37">
        <v>257740</v>
      </c>
      <c r="W1141" s="38">
        <v>559</v>
      </c>
      <c r="X1141" s="37">
        <v>222433</v>
      </c>
    </row>
    <row r="1142" spans="20:24" x14ac:dyDescent="0.25">
      <c r="T1142" s="39" t="s">
        <v>109</v>
      </c>
      <c r="U1142" s="40">
        <v>396</v>
      </c>
      <c r="V1142" s="40">
        <v>188745</v>
      </c>
      <c r="W1142" s="41">
        <v>396</v>
      </c>
      <c r="X1142" s="40">
        <v>188745</v>
      </c>
    </row>
    <row r="1143" spans="20:24" x14ac:dyDescent="0.25">
      <c r="T1143" s="85" t="s">
        <v>110</v>
      </c>
      <c r="U1143" s="84">
        <v>396</v>
      </c>
      <c r="V1143" s="84">
        <v>188745</v>
      </c>
      <c r="W1143" s="10">
        <v>396</v>
      </c>
      <c r="X1143" s="84">
        <v>188745</v>
      </c>
    </row>
    <row r="1144" spans="20:24" x14ac:dyDescent="0.25">
      <c r="T1144" s="39" t="s">
        <v>111</v>
      </c>
      <c r="U1144" s="40">
        <v>252</v>
      </c>
      <c r="V1144" s="40">
        <v>68995</v>
      </c>
      <c r="W1144" s="41">
        <v>163</v>
      </c>
      <c r="X1144" s="40">
        <v>33688</v>
      </c>
    </row>
    <row r="1145" spans="20:24" x14ac:dyDescent="0.25">
      <c r="T1145" s="85" t="s">
        <v>112</v>
      </c>
      <c r="U1145" s="84">
        <v>252</v>
      </c>
      <c r="V1145" s="84">
        <v>68995</v>
      </c>
      <c r="W1145" s="10">
        <v>163</v>
      </c>
      <c r="X1145" s="84">
        <v>33688</v>
      </c>
    </row>
    <row r="1146" spans="20:24" x14ac:dyDescent="0.25">
      <c r="T1146" s="33" t="s">
        <v>84</v>
      </c>
      <c r="U1146" s="37">
        <v>220</v>
      </c>
      <c r="V1146" s="37">
        <v>8369</v>
      </c>
      <c r="W1146" s="38">
        <v>220</v>
      </c>
      <c r="X1146" s="37">
        <v>8369</v>
      </c>
    </row>
    <row r="1147" spans="20:24" x14ac:dyDescent="0.25">
      <c r="T1147" s="39" t="s">
        <v>79</v>
      </c>
      <c r="U1147" s="40">
        <v>220</v>
      </c>
      <c r="V1147" s="40">
        <v>8369</v>
      </c>
      <c r="W1147" s="41">
        <v>220</v>
      </c>
      <c r="X1147" s="40">
        <v>8369</v>
      </c>
    </row>
    <row r="1148" spans="20:24" x14ac:dyDescent="0.25">
      <c r="T1148" s="85" t="s">
        <v>170</v>
      </c>
      <c r="U1148" s="84">
        <v>220</v>
      </c>
      <c r="V1148" s="84">
        <v>8369</v>
      </c>
      <c r="W1148" s="10">
        <v>220</v>
      </c>
      <c r="X1148" s="84">
        <v>8369</v>
      </c>
    </row>
    <row r="1149" spans="20:24" x14ac:dyDescent="0.25">
      <c r="T1149" s="34" t="s">
        <v>99</v>
      </c>
      <c r="U1149" s="35">
        <v>854</v>
      </c>
      <c r="V1149" s="35">
        <v>40249</v>
      </c>
      <c r="W1149" s="36">
        <v>0</v>
      </c>
      <c r="X1149" s="35">
        <v>0</v>
      </c>
    </row>
    <row r="1150" spans="20:24" x14ac:dyDescent="0.25">
      <c r="T1150" s="33" t="s">
        <v>100</v>
      </c>
      <c r="U1150" s="37">
        <v>854</v>
      </c>
      <c r="V1150" s="37">
        <v>40249</v>
      </c>
      <c r="W1150" s="38">
        <v>0</v>
      </c>
      <c r="X1150" s="37">
        <v>0</v>
      </c>
    </row>
    <row r="1151" spans="20:24" x14ac:dyDescent="0.25">
      <c r="T1151" s="39" t="s">
        <v>153</v>
      </c>
      <c r="U1151" s="40">
        <v>854</v>
      </c>
      <c r="V1151" s="40">
        <v>40249</v>
      </c>
      <c r="W1151" s="41">
        <v>0</v>
      </c>
      <c r="X1151" s="40">
        <v>0</v>
      </c>
    </row>
    <row r="1152" spans="20:24" x14ac:dyDescent="0.25">
      <c r="T1152" s="85" t="s">
        <v>154</v>
      </c>
      <c r="U1152" s="84">
        <v>451</v>
      </c>
      <c r="V1152" s="84">
        <v>17990</v>
      </c>
      <c r="W1152" s="10">
        <v>0</v>
      </c>
      <c r="X1152" s="84">
        <v>0</v>
      </c>
    </row>
    <row r="1153" spans="20:24" x14ac:dyDescent="0.25">
      <c r="T1153" s="85" t="s">
        <v>155</v>
      </c>
      <c r="U1153" s="84">
        <v>403</v>
      </c>
      <c r="V1153" s="84">
        <v>22259</v>
      </c>
      <c r="W1153" s="10">
        <v>0</v>
      </c>
      <c r="X1153" s="84">
        <v>0</v>
      </c>
    </row>
    <row r="1154" spans="20:24" x14ac:dyDescent="0.25">
      <c r="T1154" s="74" t="s">
        <v>43</v>
      </c>
      <c r="U1154" s="77">
        <v>141492</v>
      </c>
      <c r="V1154" s="77">
        <v>6096910</v>
      </c>
      <c r="W1154" s="78">
        <v>52365</v>
      </c>
      <c r="X1154" s="77">
        <v>1435472</v>
      </c>
    </row>
    <row r="1155" spans="20:24" x14ac:dyDescent="0.25">
      <c r="T1155" s="34" t="s">
        <v>76</v>
      </c>
      <c r="U1155" s="35">
        <v>32910</v>
      </c>
      <c r="V1155" s="35">
        <v>3412385</v>
      </c>
      <c r="W1155" s="36">
        <v>1518</v>
      </c>
      <c r="X1155" s="35">
        <v>539873</v>
      </c>
    </row>
    <row r="1156" spans="20:24" x14ac:dyDescent="0.25">
      <c r="T1156" s="33" t="s">
        <v>77</v>
      </c>
      <c r="U1156" s="37">
        <v>925</v>
      </c>
      <c r="V1156" s="37">
        <v>625242</v>
      </c>
      <c r="W1156" s="38">
        <v>14</v>
      </c>
      <c r="X1156" s="37">
        <v>10260</v>
      </c>
    </row>
    <row r="1157" spans="20:24" x14ac:dyDescent="0.25">
      <c r="T1157" s="39" t="s">
        <v>79</v>
      </c>
      <c r="U1157" s="40">
        <v>925</v>
      </c>
      <c r="V1157" s="40">
        <v>625242</v>
      </c>
      <c r="W1157" s="41">
        <v>14</v>
      </c>
      <c r="X1157" s="40">
        <v>10260</v>
      </c>
    </row>
    <row r="1158" spans="20:24" x14ac:dyDescent="0.25">
      <c r="T1158" s="85" t="s">
        <v>81</v>
      </c>
      <c r="U1158" s="84">
        <v>925</v>
      </c>
      <c r="V1158" s="84">
        <v>625242</v>
      </c>
      <c r="W1158" s="10">
        <v>14</v>
      </c>
      <c r="X1158" s="84">
        <v>10260</v>
      </c>
    </row>
    <row r="1159" spans="20:24" x14ac:dyDescent="0.25">
      <c r="T1159" s="33" t="s">
        <v>78</v>
      </c>
      <c r="U1159" s="37">
        <v>2948</v>
      </c>
      <c r="V1159" s="37">
        <v>2276300</v>
      </c>
      <c r="W1159" s="38">
        <v>51</v>
      </c>
      <c r="X1159" s="37">
        <v>39612</v>
      </c>
    </row>
    <row r="1160" spans="20:24" x14ac:dyDescent="0.25">
      <c r="T1160" s="39" t="s">
        <v>79</v>
      </c>
      <c r="U1160" s="40">
        <v>2948</v>
      </c>
      <c r="V1160" s="40">
        <v>2276300</v>
      </c>
      <c r="W1160" s="41">
        <v>51</v>
      </c>
      <c r="X1160" s="40">
        <v>39612</v>
      </c>
    </row>
    <row r="1161" spans="20:24" x14ac:dyDescent="0.25">
      <c r="T1161" s="85" t="s">
        <v>85</v>
      </c>
      <c r="U1161" s="84">
        <v>2690</v>
      </c>
      <c r="V1161" s="84">
        <v>2028530</v>
      </c>
      <c r="W1161" s="10">
        <v>50</v>
      </c>
      <c r="X1161" s="84">
        <v>37764</v>
      </c>
    </row>
    <row r="1162" spans="20:24" x14ac:dyDescent="0.25">
      <c r="T1162" s="85" t="s">
        <v>166</v>
      </c>
      <c r="U1162" s="84">
        <v>258</v>
      </c>
      <c r="V1162" s="84">
        <v>247770</v>
      </c>
      <c r="W1162" s="10">
        <v>1</v>
      </c>
      <c r="X1162" s="84">
        <v>1848</v>
      </c>
    </row>
    <row r="1163" spans="20:24" x14ac:dyDescent="0.25">
      <c r="T1163" s="33" t="s">
        <v>82</v>
      </c>
      <c r="U1163" s="37">
        <v>1134</v>
      </c>
      <c r="V1163" s="37">
        <v>437501</v>
      </c>
      <c r="W1163" s="38">
        <v>1134</v>
      </c>
      <c r="X1163" s="37">
        <v>437429</v>
      </c>
    </row>
    <row r="1164" spans="20:24" x14ac:dyDescent="0.25">
      <c r="T1164" s="39" t="s">
        <v>79</v>
      </c>
      <c r="U1164" s="40">
        <v>1134</v>
      </c>
      <c r="V1164" s="40">
        <v>437501</v>
      </c>
      <c r="W1164" s="41">
        <v>1134</v>
      </c>
      <c r="X1164" s="40">
        <v>437429</v>
      </c>
    </row>
    <row r="1165" spans="20:24" x14ac:dyDescent="0.25">
      <c r="T1165" s="85" t="s">
        <v>89</v>
      </c>
      <c r="U1165" s="84">
        <v>109</v>
      </c>
      <c r="V1165" s="84">
        <v>49962</v>
      </c>
      <c r="W1165" s="10">
        <v>109</v>
      </c>
      <c r="X1165" s="84">
        <v>49962</v>
      </c>
    </row>
    <row r="1166" spans="20:24" x14ac:dyDescent="0.25">
      <c r="T1166" s="85" t="s">
        <v>91</v>
      </c>
      <c r="U1166" s="84">
        <v>343</v>
      </c>
      <c r="V1166" s="84">
        <v>155812</v>
      </c>
      <c r="W1166" s="10">
        <v>343</v>
      </c>
      <c r="X1166" s="84">
        <v>155740</v>
      </c>
    </row>
    <row r="1167" spans="20:24" x14ac:dyDescent="0.25">
      <c r="T1167" s="85" t="s">
        <v>106</v>
      </c>
      <c r="U1167" s="84">
        <v>275</v>
      </c>
      <c r="V1167" s="84">
        <v>94707</v>
      </c>
      <c r="W1167" s="10">
        <v>275</v>
      </c>
      <c r="X1167" s="84">
        <v>94707</v>
      </c>
    </row>
    <row r="1168" spans="20:24" x14ac:dyDescent="0.25">
      <c r="T1168" s="85" t="s">
        <v>168</v>
      </c>
      <c r="U1168" s="84">
        <v>407</v>
      </c>
      <c r="V1168" s="84">
        <v>137020</v>
      </c>
      <c r="W1168" s="10">
        <v>407</v>
      </c>
      <c r="X1168" s="84">
        <v>137020</v>
      </c>
    </row>
    <row r="1169" spans="20:24" x14ac:dyDescent="0.25">
      <c r="T1169" s="33" t="s">
        <v>83</v>
      </c>
      <c r="U1169" s="37">
        <v>620</v>
      </c>
      <c r="V1169" s="37">
        <v>22904</v>
      </c>
      <c r="W1169" s="38">
        <v>154</v>
      </c>
      <c r="X1169" s="37">
        <v>13944</v>
      </c>
    </row>
    <row r="1170" spans="20:24" x14ac:dyDescent="0.25">
      <c r="T1170" s="39" t="s">
        <v>109</v>
      </c>
      <c r="U1170" s="40">
        <v>36</v>
      </c>
      <c r="V1170" s="40">
        <v>6874</v>
      </c>
      <c r="W1170" s="41">
        <v>36</v>
      </c>
      <c r="X1170" s="40">
        <v>6874</v>
      </c>
    </row>
    <row r="1171" spans="20:24" x14ac:dyDescent="0.25">
      <c r="T1171" s="85" t="s">
        <v>110</v>
      </c>
      <c r="U1171" s="84">
        <v>36</v>
      </c>
      <c r="V1171" s="84">
        <v>6874</v>
      </c>
      <c r="W1171" s="10">
        <v>36</v>
      </c>
      <c r="X1171" s="84">
        <v>6874</v>
      </c>
    </row>
    <row r="1172" spans="20:24" x14ac:dyDescent="0.25">
      <c r="T1172" s="39" t="s">
        <v>111</v>
      </c>
      <c r="U1172" s="40">
        <v>142</v>
      </c>
      <c r="V1172" s="40">
        <v>10933</v>
      </c>
      <c r="W1172" s="41">
        <v>90</v>
      </c>
      <c r="X1172" s="40">
        <v>5616</v>
      </c>
    </row>
    <row r="1173" spans="20:24" x14ac:dyDescent="0.25">
      <c r="T1173" s="85" t="s">
        <v>112</v>
      </c>
      <c r="U1173" s="84">
        <v>142</v>
      </c>
      <c r="V1173" s="84">
        <v>10933</v>
      </c>
      <c r="W1173" s="10">
        <v>90</v>
      </c>
      <c r="X1173" s="84">
        <v>5616</v>
      </c>
    </row>
    <row r="1174" spans="20:24" x14ac:dyDescent="0.25">
      <c r="T1174" s="39" t="s">
        <v>113</v>
      </c>
      <c r="U1174" s="40">
        <v>442</v>
      </c>
      <c r="V1174" s="40">
        <v>5097</v>
      </c>
      <c r="W1174" s="41">
        <v>28</v>
      </c>
      <c r="X1174" s="40">
        <v>1454</v>
      </c>
    </row>
    <row r="1175" spans="20:24" x14ac:dyDescent="0.25">
      <c r="T1175" s="85" t="s">
        <v>169</v>
      </c>
      <c r="U1175" s="84">
        <v>132</v>
      </c>
      <c r="V1175" s="84">
        <v>4167</v>
      </c>
      <c r="W1175" s="10">
        <v>28</v>
      </c>
      <c r="X1175" s="84">
        <v>1454</v>
      </c>
    </row>
    <row r="1176" spans="20:24" x14ac:dyDescent="0.25">
      <c r="T1176" s="85" t="s">
        <v>235</v>
      </c>
      <c r="U1176" s="84">
        <v>310</v>
      </c>
      <c r="V1176" s="84">
        <v>930</v>
      </c>
      <c r="W1176" s="10">
        <v>0</v>
      </c>
      <c r="X1176" s="84">
        <v>0</v>
      </c>
    </row>
    <row r="1177" spans="20:24" x14ac:dyDescent="0.25">
      <c r="T1177" s="33" t="s">
        <v>86</v>
      </c>
      <c r="U1177" s="37">
        <v>27283</v>
      </c>
      <c r="V1177" s="37">
        <v>50438</v>
      </c>
      <c r="W1177" s="38">
        <v>165</v>
      </c>
      <c r="X1177" s="37">
        <v>38628</v>
      </c>
    </row>
    <row r="1178" spans="20:24" x14ac:dyDescent="0.25">
      <c r="T1178" s="39" t="s">
        <v>171</v>
      </c>
      <c r="U1178" s="40">
        <v>13843</v>
      </c>
      <c r="V1178" s="40">
        <v>32623</v>
      </c>
      <c r="W1178" s="41">
        <v>0</v>
      </c>
      <c r="X1178" s="40">
        <v>23295</v>
      </c>
    </row>
    <row r="1179" spans="20:24" x14ac:dyDescent="0.25">
      <c r="T1179" s="85" t="s">
        <v>172</v>
      </c>
      <c r="U1179" s="84">
        <v>46</v>
      </c>
      <c r="V1179" s="84">
        <v>2316</v>
      </c>
      <c r="W1179" s="10">
        <v>0</v>
      </c>
      <c r="X1179" s="84">
        <v>0</v>
      </c>
    </row>
    <row r="1180" spans="20:24" x14ac:dyDescent="0.25">
      <c r="T1180" s="85" t="s">
        <v>236</v>
      </c>
      <c r="U1180" s="84">
        <v>100</v>
      </c>
      <c r="V1180" s="84">
        <v>100</v>
      </c>
      <c r="W1180" s="10">
        <v>0</v>
      </c>
      <c r="X1180" s="84">
        <v>100</v>
      </c>
    </row>
    <row r="1181" spans="20:24" x14ac:dyDescent="0.25">
      <c r="T1181" s="85" t="s">
        <v>204</v>
      </c>
      <c r="U1181" s="84">
        <v>0</v>
      </c>
      <c r="V1181" s="84">
        <v>12771</v>
      </c>
      <c r="W1181" s="10">
        <v>0</v>
      </c>
      <c r="X1181" s="84">
        <v>12771</v>
      </c>
    </row>
    <row r="1182" spans="20:24" x14ac:dyDescent="0.25">
      <c r="T1182" s="85" t="s">
        <v>205</v>
      </c>
      <c r="U1182" s="84">
        <v>3217</v>
      </c>
      <c r="V1182" s="84">
        <v>6786</v>
      </c>
      <c r="W1182" s="10">
        <v>0</v>
      </c>
      <c r="X1182" s="84">
        <v>0</v>
      </c>
    </row>
    <row r="1183" spans="20:24" x14ac:dyDescent="0.25">
      <c r="T1183" s="85" t="s">
        <v>206</v>
      </c>
      <c r="U1183" s="84">
        <v>6908</v>
      </c>
      <c r="V1183" s="84">
        <v>6906</v>
      </c>
      <c r="W1183" s="10">
        <v>0</v>
      </c>
      <c r="X1183" s="84">
        <v>6792</v>
      </c>
    </row>
    <row r="1184" spans="20:24" x14ac:dyDescent="0.25">
      <c r="T1184" s="85" t="s">
        <v>207</v>
      </c>
      <c r="U1184" s="84">
        <v>100</v>
      </c>
      <c r="V1184" s="84">
        <v>100</v>
      </c>
      <c r="W1184" s="10">
        <v>0</v>
      </c>
      <c r="X1184" s="84">
        <v>100</v>
      </c>
    </row>
    <row r="1185" spans="20:24" x14ac:dyDescent="0.25">
      <c r="T1185" s="85" t="s">
        <v>208</v>
      </c>
      <c r="U1185" s="84">
        <v>3472</v>
      </c>
      <c r="V1185" s="84">
        <v>3644</v>
      </c>
      <c r="W1185" s="10">
        <v>0</v>
      </c>
      <c r="X1185" s="84">
        <v>3532</v>
      </c>
    </row>
    <row r="1186" spans="20:24" x14ac:dyDescent="0.25">
      <c r="T1186" s="39" t="s">
        <v>176</v>
      </c>
      <c r="U1186" s="40">
        <v>13440</v>
      </c>
      <c r="V1186" s="40">
        <v>17815</v>
      </c>
      <c r="W1186" s="41">
        <v>165</v>
      </c>
      <c r="X1186" s="40">
        <v>15333</v>
      </c>
    </row>
    <row r="1187" spans="20:24" x14ac:dyDescent="0.25">
      <c r="T1187" s="85" t="s">
        <v>237</v>
      </c>
      <c r="U1187" s="84">
        <v>10</v>
      </c>
      <c r="V1187" s="84">
        <v>240</v>
      </c>
      <c r="W1187" s="10">
        <v>0</v>
      </c>
      <c r="X1187" s="84">
        <v>0</v>
      </c>
    </row>
    <row r="1188" spans="20:24" x14ac:dyDescent="0.25">
      <c r="T1188" s="85" t="s">
        <v>238</v>
      </c>
      <c r="U1188" s="84">
        <v>223</v>
      </c>
      <c r="V1188" s="84">
        <v>216</v>
      </c>
      <c r="W1188" s="10">
        <v>0</v>
      </c>
      <c r="X1188" s="84">
        <v>216</v>
      </c>
    </row>
    <row r="1189" spans="20:24" x14ac:dyDescent="0.25">
      <c r="T1189" s="85" t="s">
        <v>177</v>
      </c>
      <c r="U1189" s="84">
        <v>0</v>
      </c>
      <c r="V1189" s="84">
        <v>3627</v>
      </c>
      <c r="W1189" s="10">
        <v>0</v>
      </c>
      <c r="X1189" s="84">
        <v>3627</v>
      </c>
    </row>
    <row r="1190" spans="20:24" x14ac:dyDescent="0.25">
      <c r="T1190" s="85" t="s">
        <v>178</v>
      </c>
      <c r="U1190" s="84">
        <v>1718</v>
      </c>
      <c r="V1190" s="84">
        <v>2242</v>
      </c>
      <c r="W1190" s="10">
        <v>0</v>
      </c>
      <c r="X1190" s="84">
        <v>0</v>
      </c>
    </row>
    <row r="1191" spans="20:24" x14ac:dyDescent="0.25">
      <c r="T1191" s="85" t="s">
        <v>179</v>
      </c>
      <c r="U1191" s="84">
        <v>1355</v>
      </c>
      <c r="V1191" s="84">
        <v>1355</v>
      </c>
      <c r="W1191" s="10">
        <v>116</v>
      </c>
      <c r="X1191" s="84">
        <v>1355</v>
      </c>
    </row>
    <row r="1192" spans="20:24" x14ac:dyDescent="0.25">
      <c r="T1192" s="85" t="s">
        <v>209</v>
      </c>
      <c r="U1192" s="84">
        <v>519</v>
      </c>
      <c r="V1192" s="84">
        <v>519</v>
      </c>
      <c r="W1192" s="10">
        <v>0</v>
      </c>
      <c r="X1192" s="84">
        <v>519</v>
      </c>
    </row>
    <row r="1193" spans="20:24" x14ac:dyDescent="0.25">
      <c r="T1193" s="85" t="s">
        <v>234</v>
      </c>
      <c r="U1193" s="84">
        <v>3445</v>
      </c>
      <c r="V1193" s="84">
        <v>3446</v>
      </c>
      <c r="W1193" s="10">
        <v>49</v>
      </c>
      <c r="X1193" s="84">
        <v>3446</v>
      </c>
    </row>
    <row r="1194" spans="20:24" x14ac:dyDescent="0.25">
      <c r="T1194" s="85" t="s">
        <v>210</v>
      </c>
      <c r="U1194" s="84">
        <v>6170</v>
      </c>
      <c r="V1194" s="84">
        <v>6170</v>
      </c>
      <c r="W1194" s="10">
        <v>0</v>
      </c>
      <c r="X1194" s="84">
        <v>6170</v>
      </c>
    </row>
    <row r="1195" spans="20:24" x14ac:dyDescent="0.25">
      <c r="T1195" s="34" t="s">
        <v>87</v>
      </c>
      <c r="U1195" s="35">
        <v>7661</v>
      </c>
      <c r="V1195" s="35">
        <v>104695</v>
      </c>
      <c r="W1195" s="36">
        <v>6297</v>
      </c>
      <c r="X1195" s="35">
        <v>109071</v>
      </c>
    </row>
    <row r="1196" spans="20:24" x14ac:dyDescent="0.25">
      <c r="T1196" s="33" t="s">
        <v>88</v>
      </c>
      <c r="U1196" s="37">
        <v>7661</v>
      </c>
      <c r="V1196" s="37">
        <v>104695</v>
      </c>
      <c r="W1196" s="38">
        <v>6297</v>
      </c>
      <c r="X1196" s="37">
        <v>109071</v>
      </c>
    </row>
    <row r="1197" spans="20:24" x14ac:dyDescent="0.25">
      <c r="T1197" s="39" t="s">
        <v>79</v>
      </c>
      <c r="U1197" s="40">
        <v>7661</v>
      </c>
      <c r="V1197" s="40">
        <v>104695</v>
      </c>
      <c r="W1197" s="41">
        <v>6297</v>
      </c>
      <c r="X1197" s="40">
        <v>109071</v>
      </c>
    </row>
    <row r="1198" spans="20:24" x14ac:dyDescent="0.25">
      <c r="T1198" s="85" t="s">
        <v>115</v>
      </c>
      <c r="U1198" s="84">
        <v>743</v>
      </c>
      <c r="V1198" s="84">
        <v>1221</v>
      </c>
      <c r="W1198" s="10">
        <v>347</v>
      </c>
      <c r="X1198" s="84">
        <v>1063</v>
      </c>
    </row>
    <row r="1199" spans="20:24" x14ac:dyDescent="0.25">
      <c r="T1199" s="85" t="s">
        <v>116</v>
      </c>
      <c r="U1199" s="84">
        <v>6918</v>
      </c>
      <c r="V1199" s="84">
        <v>20020</v>
      </c>
      <c r="W1199" s="10">
        <v>5950</v>
      </c>
      <c r="X1199" s="84">
        <v>17174</v>
      </c>
    </row>
    <row r="1200" spans="20:24" x14ac:dyDescent="0.25">
      <c r="T1200" s="85" t="s">
        <v>117</v>
      </c>
      <c r="U1200" s="84">
        <v>0</v>
      </c>
      <c r="V1200" s="84">
        <v>77431</v>
      </c>
      <c r="W1200" s="10">
        <v>0</v>
      </c>
      <c r="X1200" s="84">
        <v>77431</v>
      </c>
    </row>
    <row r="1201" spans="20:24" x14ac:dyDescent="0.25">
      <c r="T1201" s="85" t="s">
        <v>118</v>
      </c>
      <c r="U1201" s="84">
        <v>0</v>
      </c>
      <c r="V1201" s="84">
        <v>0</v>
      </c>
      <c r="W1201" s="10">
        <v>0</v>
      </c>
      <c r="X1201" s="84">
        <v>7380</v>
      </c>
    </row>
    <row r="1202" spans="20:24" x14ac:dyDescent="0.25">
      <c r="T1202" s="85" t="s">
        <v>119</v>
      </c>
      <c r="U1202" s="84">
        <v>0</v>
      </c>
      <c r="V1202" s="84">
        <v>4603</v>
      </c>
      <c r="W1202" s="10">
        <v>0</v>
      </c>
      <c r="X1202" s="84">
        <v>4603</v>
      </c>
    </row>
    <row r="1203" spans="20:24" x14ac:dyDescent="0.25">
      <c r="T1203" s="85" t="s">
        <v>211</v>
      </c>
      <c r="U1203" s="84">
        <v>0</v>
      </c>
      <c r="V1203" s="84">
        <v>1420</v>
      </c>
      <c r="W1203" s="10">
        <v>0</v>
      </c>
      <c r="X1203" s="84">
        <v>1420</v>
      </c>
    </row>
    <row r="1204" spans="20:24" x14ac:dyDescent="0.25">
      <c r="T1204" s="34" t="s">
        <v>90</v>
      </c>
      <c r="U1204" s="35">
        <v>39871</v>
      </c>
      <c r="V1204" s="35">
        <v>2159103</v>
      </c>
      <c r="W1204" s="36">
        <v>21565</v>
      </c>
      <c r="X1204" s="35">
        <v>718239</v>
      </c>
    </row>
    <row r="1205" spans="20:24" x14ac:dyDescent="0.25">
      <c r="T1205" s="33" t="s">
        <v>92</v>
      </c>
      <c r="U1205" s="37">
        <v>12187</v>
      </c>
      <c r="V1205" s="37">
        <v>1205051</v>
      </c>
      <c r="W1205" s="38">
        <v>1378</v>
      </c>
      <c r="X1205" s="37">
        <v>139474</v>
      </c>
    </row>
    <row r="1206" spans="20:24" x14ac:dyDescent="0.25">
      <c r="T1206" s="39" t="s">
        <v>121</v>
      </c>
      <c r="U1206" s="40">
        <v>799</v>
      </c>
      <c r="V1206" s="40">
        <v>35568</v>
      </c>
      <c r="W1206" s="41">
        <v>329</v>
      </c>
      <c r="X1206" s="40">
        <v>12934</v>
      </c>
    </row>
    <row r="1207" spans="20:24" x14ac:dyDescent="0.25">
      <c r="T1207" s="85" t="s">
        <v>122</v>
      </c>
      <c r="U1207" s="84">
        <v>0</v>
      </c>
      <c r="V1207" s="84">
        <v>22338</v>
      </c>
      <c r="W1207" s="10">
        <v>0</v>
      </c>
      <c r="X1207" s="84">
        <v>1577</v>
      </c>
    </row>
    <row r="1208" spans="20:24" x14ac:dyDescent="0.25">
      <c r="T1208" s="85" t="s">
        <v>123</v>
      </c>
      <c r="U1208" s="84">
        <v>109</v>
      </c>
      <c r="V1208" s="84">
        <v>9965</v>
      </c>
      <c r="W1208" s="10">
        <v>107</v>
      </c>
      <c r="X1208" s="84">
        <v>9666</v>
      </c>
    </row>
    <row r="1209" spans="20:24" x14ac:dyDescent="0.25">
      <c r="T1209" s="85" t="s">
        <v>212</v>
      </c>
      <c r="U1209" s="84">
        <v>0</v>
      </c>
      <c r="V1209" s="84">
        <v>653</v>
      </c>
      <c r="W1209" s="10">
        <v>0</v>
      </c>
      <c r="X1209" s="84">
        <v>134</v>
      </c>
    </row>
    <row r="1210" spans="20:24" x14ac:dyDescent="0.25">
      <c r="T1210" s="85" t="s">
        <v>200</v>
      </c>
      <c r="U1210" s="84">
        <v>690</v>
      </c>
      <c r="V1210" s="84">
        <v>2612</v>
      </c>
      <c r="W1210" s="10">
        <v>222</v>
      </c>
      <c r="X1210" s="84">
        <v>1557</v>
      </c>
    </row>
    <row r="1211" spans="20:24" x14ac:dyDescent="0.25">
      <c r="T1211" s="39" t="s">
        <v>124</v>
      </c>
      <c r="U1211" s="40">
        <v>2878</v>
      </c>
      <c r="V1211" s="40">
        <v>880672</v>
      </c>
      <c r="W1211" s="41">
        <v>296</v>
      </c>
      <c r="X1211" s="40">
        <v>37340</v>
      </c>
    </row>
    <row r="1212" spans="20:24" x14ac:dyDescent="0.25">
      <c r="T1212" s="85" t="s">
        <v>125</v>
      </c>
      <c r="U1212" s="84">
        <v>0</v>
      </c>
      <c r="V1212" s="84">
        <v>796146</v>
      </c>
      <c r="W1212" s="10">
        <v>0</v>
      </c>
      <c r="X1212" s="84">
        <v>18002</v>
      </c>
    </row>
    <row r="1213" spans="20:24" x14ac:dyDescent="0.25">
      <c r="T1213" s="85" t="s">
        <v>126</v>
      </c>
      <c r="U1213" s="84">
        <v>1413</v>
      </c>
      <c r="V1213" s="84">
        <v>67077</v>
      </c>
      <c r="W1213" s="10">
        <v>191</v>
      </c>
      <c r="X1213" s="84">
        <v>18010</v>
      </c>
    </row>
    <row r="1214" spans="20:24" x14ac:dyDescent="0.25">
      <c r="T1214" s="85" t="s">
        <v>214</v>
      </c>
      <c r="U1214" s="84">
        <v>0</v>
      </c>
      <c r="V1214" s="84">
        <v>10564</v>
      </c>
      <c r="W1214" s="10">
        <v>0</v>
      </c>
      <c r="X1214" s="84">
        <v>381</v>
      </c>
    </row>
    <row r="1215" spans="20:24" x14ac:dyDescent="0.25">
      <c r="T1215" s="85" t="s">
        <v>215</v>
      </c>
      <c r="U1215" s="84">
        <v>0</v>
      </c>
      <c r="V1215" s="84">
        <v>1724</v>
      </c>
      <c r="W1215" s="10">
        <v>0</v>
      </c>
      <c r="X1215" s="84">
        <v>0</v>
      </c>
    </row>
    <row r="1216" spans="20:24" x14ac:dyDescent="0.25">
      <c r="T1216" s="85" t="s">
        <v>127</v>
      </c>
      <c r="U1216" s="84">
        <v>1145</v>
      </c>
      <c r="V1216" s="84">
        <v>4841</v>
      </c>
      <c r="W1216" s="10">
        <v>105</v>
      </c>
      <c r="X1216" s="84">
        <v>947</v>
      </c>
    </row>
    <row r="1217" spans="20:24" x14ac:dyDescent="0.25">
      <c r="T1217" s="85" t="s">
        <v>216</v>
      </c>
      <c r="U1217" s="84">
        <v>320</v>
      </c>
      <c r="V1217" s="84">
        <v>320</v>
      </c>
      <c r="W1217" s="10">
        <v>0</v>
      </c>
      <c r="X1217" s="84">
        <v>0</v>
      </c>
    </row>
    <row r="1218" spans="20:24" x14ac:dyDescent="0.25">
      <c r="T1218" s="39" t="s">
        <v>128</v>
      </c>
      <c r="U1218" s="40">
        <v>8510</v>
      </c>
      <c r="V1218" s="40">
        <v>288811</v>
      </c>
      <c r="W1218" s="41">
        <v>753</v>
      </c>
      <c r="X1218" s="40">
        <v>89200</v>
      </c>
    </row>
    <row r="1219" spans="20:24" x14ac:dyDescent="0.25">
      <c r="T1219" s="85" t="s">
        <v>129</v>
      </c>
      <c r="U1219" s="84">
        <v>0</v>
      </c>
      <c r="V1219" s="84">
        <v>208198</v>
      </c>
      <c r="W1219" s="10">
        <v>0</v>
      </c>
      <c r="X1219" s="84">
        <v>78669</v>
      </c>
    </row>
    <row r="1220" spans="20:24" x14ac:dyDescent="0.25">
      <c r="T1220" s="85" t="s">
        <v>130</v>
      </c>
      <c r="U1220" s="84">
        <v>667</v>
      </c>
      <c r="V1220" s="84">
        <v>57043</v>
      </c>
      <c r="W1220" s="10">
        <v>93</v>
      </c>
      <c r="X1220" s="84">
        <v>9171</v>
      </c>
    </row>
    <row r="1221" spans="20:24" x14ac:dyDescent="0.25">
      <c r="T1221" s="85" t="s">
        <v>131</v>
      </c>
      <c r="U1221" s="84">
        <v>0</v>
      </c>
      <c r="V1221" s="84">
        <v>13049</v>
      </c>
      <c r="W1221" s="10">
        <v>0</v>
      </c>
      <c r="X1221" s="84">
        <v>472</v>
      </c>
    </row>
    <row r="1222" spans="20:24" x14ac:dyDescent="0.25">
      <c r="T1222" s="85" t="s">
        <v>132</v>
      </c>
      <c r="U1222" s="84">
        <v>642</v>
      </c>
      <c r="V1222" s="84">
        <v>3320</v>
      </c>
      <c r="W1222" s="10">
        <v>42</v>
      </c>
      <c r="X1222" s="84">
        <v>270</v>
      </c>
    </row>
    <row r="1223" spans="20:24" x14ac:dyDescent="0.25">
      <c r="T1223" s="85" t="s">
        <v>217</v>
      </c>
      <c r="U1223" s="84">
        <v>7201</v>
      </c>
      <c r="V1223" s="84">
        <v>7201</v>
      </c>
      <c r="W1223" s="10">
        <v>618</v>
      </c>
      <c r="X1223" s="84">
        <v>618</v>
      </c>
    </row>
    <row r="1224" spans="20:24" x14ac:dyDescent="0.25">
      <c r="T1224" s="33" t="s">
        <v>93</v>
      </c>
      <c r="U1224" s="37">
        <v>3403</v>
      </c>
      <c r="V1224" s="37">
        <v>133943</v>
      </c>
      <c r="W1224" s="38">
        <v>115</v>
      </c>
      <c r="X1224" s="37">
        <v>115730</v>
      </c>
    </row>
    <row r="1225" spans="20:24" x14ac:dyDescent="0.25">
      <c r="T1225" s="39" t="s">
        <v>79</v>
      </c>
      <c r="U1225" s="40">
        <v>3403</v>
      </c>
      <c r="V1225" s="40">
        <v>133943</v>
      </c>
      <c r="W1225" s="41">
        <v>115</v>
      </c>
      <c r="X1225" s="40">
        <v>115730</v>
      </c>
    </row>
    <row r="1226" spans="20:24" x14ac:dyDescent="0.25">
      <c r="T1226" s="85" t="s">
        <v>133</v>
      </c>
      <c r="U1226" s="84">
        <v>290</v>
      </c>
      <c r="V1226" s="84">
        <v>15271</v>
      </c>
      <c r="W1226" s="10">
        <v>44</v>
      </c>
      <c r="X1226" s="84">
        <v>1859</v>
      </c>
    </row>
    <row r="1227" spans="20:24" x14ac:dyDescent="0.25">
      <c r="T1227" s="85" t="s">
        <v>201</v>
      </c>
      <c r="U1227" s="84">
        <v>0</v>
      </c>
      <c r="V1227" s="84">
        <v>358</v>
      </c>
      <c r="W1227" s="10">
        <v>0</v>
      </c>
      <c r="X1227" s="84">
        <v>358</v>
      </c>
    </row>
    <row r="1228" spans="20:24" x14ac:dyDescent="0.25">
      <c r="T1228" s="85" t="s">
        <v>134</v>
      </c>
      <c r="U1228" s="84">
        <v>0</v>
      </c>
      <c r="V1228" s="84">
        <v>95874</v>
      </c>
      <c r="W1228" s="10">
        <v>0</v>
      </c>
      <c r="X1228" s="84">
        <v>95850</v>
      </c>
    </row>
    <row r="1229" spans="20:24" x14ac:dyDescent="0.25">
      <c r="T1229" s="85" t="s">
        <v>135</v>
      </c>
      <c r="U1229" s="84">
        <v>1318</v>
      </c>
      <c r="V1229" s="84">
        <v>5069</v>
      </c>
      <c r="W1229" s="10">
        <v>71</v>
      </c>
      <c r="X1229" s="84">
        <v>292</v>
      </c>
    </row>
    <row r="1230" spans="20:24" x14ac:dyDescent="0.25">
      <c r="T1230" s="85" t="s">
        <v>202</v>
      </c>
      <c r="U1230" s="84">
        <v>1795</v>
      </c>
      <c r="V1230" s="84">
        <v>1795</v>
      </c>
      <c r="W1230" s="10">
        <v>0</v>
      </c>
      <c r="X1230" s="84">
        <v>1795</v>
      </c>
    </row>
    <row r="1231" spans="20:24" x14ac:dyDescent="0.25">
      <c r="T1231" s="85" t="s">
        <v>136</v>
      </c>
      <c r="U1231" s="84">
        <v>0</v>
      </c>
      <c r="V1231" s="84">
        <v>15576</v>
      </c>
      <c r="W1231" s="10">
        <v>0</v>
      </c>
      <c r="X1231" s="84">
        <v>15576</v>
      </c>
    </row>
    <row r="1232" spans="20:24" x14ac:dyDescent="0.25">
      <c r="T1232" s="33" t="s">
        <v>94</v>
      </c>
      <c r="U1232" s="37">
        <v>3098</v>
      </c>
      <c r="V1232" s="37">
        <v>500164</v>
      </c>
      <c r="W1232" s="38">
        <v>408</v>
      </c>
      <c r="X1232" s="37">
        <v>154695</v>
      </c>
    </row>
    <row r="1233" spans="20:24" x14ac:dyDescent="0.25">
      <c r="T1233" s="39" t="s">
        <v>79</v>
      </c>
      <c r="U1233" s="40">
        <v>3098</v>
      </c>
      <c r="V1233" s="40">
        <v>500164</v>
      </c>
      <c r="W1233" s="41">
        <v>408</v>
      </c>
      <c r="X1233" s="40">
        <v>154695</v>
      </c>
    </row>
    <row r="1234" spans="20:24" x14ac:dyDescent="0.25">
      <c r="T1234" s="85" t="s">
        <v>137</v>
      </c>
      <c r="U1234" s="84">
        <v>0</v>
      </c>
      <c r="V1234" s="84">
        <v>378364</v>
      </c>
      <c r="W1234" s="10">
        <v>0</v>
      </c>
      <c r="X1234" s="84">
        <v>139013</v>
      </c>
    </row>
    <row r="1235" spans="20:24" x14ac:dyDescent="0.25">
      <c r="T1235" s="85" t="s">
        <v>138</v>
      </c>
      <c r="U1235" s="84">
        <v>1553</v>
      </c>
      <c r="V1235" s="84">
        <v>81971</v>
      </c>
      <c r="W1235" s="10">
        <v>282</v>
      </c>
      <c r="X1235" s="84">
        <v>14514</v>
      </c>
    </row>
    <row r="1236" spans="20:24" x14ac:dyDescent="0.25">
      <c r="T1236" s="85" t="s">
        <v>139</v>
      </c>
      <c r="U1236" s="84">
        <v>0</v>
      </c>
      <c r="V1236" s="84">
        <v>3853</v>
      </c>
      <c r="W1236" s="10">
        <v>0</v>
      </c>
      <c r="X1236" s="84">
        <v>392</v>
      </c>
    </row>
    <row r="1237" spans="20:24" x14ac:dyDescent="0.25">
      <c r="T1237" s="85" t="s">
        <v>218</v>
      </c>
      <c r="U1237" s="84">
        <v>0</v>
      </c>
      <c r="V1237" s="84">
        <v>28670</v>
      </c>
      <c r="W1237" s="10">
        <v>0</v>
      </c>
      <c r="X1237" s="84">
        <v>0</v>
      </c>
    </row>
    <row r="1238" spans="20:24" x14ac:dyDescent="0.25">
      <c r="T1238" s="85" t="s">
        <v>140</v>
      </c>
      <c r="U1238" s="84">
        <v>844</v>
      </c>
      <c r="V1238" s="84">
        <v>6605</v>
      </c>
      <c r="W1238" s="10">
        <v>109</v>
      </c>
      <c r="X1238" s="84">
        <v>759</v>
      </c>
    </row>
    <row r="1239" spans="20:24" x14ac:dyDescent="0.25">
      <c r="T1239" s="85" t="s">
        <v>141</v>
      </c>
      <c r="U1239" s="84">
        <v>701</v>
      </c>
      <c r="V1239" s="84">
        <v>701</v>
      </c>
      <c r="W1239" s="10">
        <v>17</v>
      </c>
      <c r="X1239" s="84">
        <v>17</v>
      </c>
    </row>
    <row r="1240" spans="20:24" x14ac:dyDescent="0.25">
      <c r="T1240" s="33" t="s">
        <v>95</v>
      </c>
      <c r="U1240" s="37">
        <v>10662</v>
      </c>
      <c r="V1240" s="37">
        <v>72156</v>
      </c>
      <c r="W1240" s="38">
        <v>9316</v>
      </c>
      <c r="X1240" s="37">
        <v>64066</v>
      </c>
    </row>
    <row r="1241" spans="20:24" x14ac:dyDescent="0.25">
      <c r="T1241" s="39" t="s">
        <v>79</v>
      </c>
      <c r="U1241" s="40">
        <v>10662</v>
      </c>
      <c r="V1241" s="40">
        <v>72156</v>
      </c>
      <c r="W1241" s="41">
        <v>9316</v>
      </c>
      <c r="X1241" s="40">
        <v>64066</v>
      </c>
    </row>
    <row r="1242" spans="20:24" x14ac:dyDescent="0.25">
      <c r="T1242" s="85" t="s">
        <v>142</v>
      </c>
      <c r="U1242" s="84">
        <v>0</v>
      </c>
      <c r="V1242" s="84">
        <v>30075</v>
      </c>
      <c r="W1242" s="10">
        <v>0</v>
      </c>
      <c r="X1242" s="84">
        <v>29932</v>
      </c>
    </row>
    <row r="1243" spans="20:24" x14ac:dyDescent="0.25">
      <c r="T1243" s="85" t="s">
        <v>143</v>
      </c>
      <c r="U1243" s="84">
        <v>230</v>
      </c>
      <c r="V1243" s="84">
        <v>7069</v>
      </c>
      <c r="W1243" s="10">
        <v>87</v>
      </c>
      <c r="X1243" s="84">
        <v>3295</v>
      </c>
    </row>
    <row r="1244" spans="20:24" x14ac:dyDescent="0.25">
      <c r="T1244" s="85" t="s">
        <v>144</v>
      </c>
      <c r="U1244" s="84">
        <v>0</v>
      </c>
      <c r="V1244" s="84">
        <v>20943</v>
      </c>
      <c r="W1244" s="10">
        <v>0</v>
      </c>
      <c r="X1244" s="84">
        <v>20943</v>
      </c>
    </row>
    <row r="1245" spans="20:24" x14ac:dyDescent="0.25">
      <c r="T1245" s="85" t="s">
        <v>145</v>
      </c>
      <c r="U1245" s="84">
        <v>0</v>
      </c>
      <c r="V1245" s="84">
        <v>0</v>
      </c>
      <c r="W1245" s="10">
        <v>0</v>
      </c>
      <c r="X1245" s="84">
        <v>269</v>
      </c>
    </row>
    <row r="1246" spans="20:24" x14ac:dyDescent="0.25">
      <c r="T1246" s="85" t="s">
        <v>146</v>
      </c>
      <c r="U1246" s="84">
        <v>1309</v>
      </c>
      <c r="V1246" s="84">
        <v>4946</v>
      </c>
      <c r="W1246" s="10">
        <v>106</v>
      </c>
      <c r="X1246" s="84">
        <v>504</v>
      </c>
    </row>
    <row r="1247" spans="20:24" x14ac:dyDescent="0.25">
      <c r="T1247" s="85" t="s">
        <v>182</v>
      </c>
      <c r="U1247" s="84">
        <v>9123</v>
      </c>
      <c r="V1247" s="84">
        <v>9123</v>
      </c>
      <c r="W1247" s="10">
        <v>9123</v>
      </c>
      <c r="X1247" s="84">
        <v>9123</v>
      </c>
    </row>
    <row r="1248" spans="20:24" x14ac:dyDescent="0.25">
      <c r="T1248" s="33" t="s">
        <v>96</v>
      </c>
      <c r="U1248" s="37">
        <v>733</v>
      </c>
      <c r="V1248" s="37">
        <v>97476</v>
      </c>
      <c r="W1248" s="38">
        <v>560</v>
      </c>
      <c r="X1248" s="37">
        <v>93961</v>
      </c>
    </row>
    <row r="1249" spans="20:24" x14ac:dyDescent="0.25">
      <c r="T1249" s="39" t="s">
        <v>79</v>
      </c>
      <c r="U1249" s="40">
        <v>733</v>
      </c>
      <c r="V1249" s="40">
        <v>97476</v>
      </c>
      <c r="W1249" s="41">
        <v>560</v>
      </c>
      <c r="X1249" s="40">
        <v>93961</v>
      </c>
    </row>
    <row r="1250" spans="20:24" x14ac:dyDescent="0.25">
      <c r="T1250" s="85" t="s">
        <v>147</v>
      </c>
      <c r="U1250" s="84">
        <v>302</v>
      </c>
      <c r="V1250" s="84">
        <v>10060</v>
      </c>
      <c r="W1250" s="10">
        <v>252</v>
      </c>
      <c r="X1250" s="84">
        <v>8006</v>
      </c>
    </row>
    <row r="1251" spans="20:24" x14ac:dyDescent="0.25">
      <c r="T1251" s="85" t="s">
        <v>223</v>
      </c>
      <c r="U1251" s="84">
        <v>0</v>
      </c>
      <c r="V1251" s="84">
        <v>21455</v>
      </c>
      <c r="W1251" s="10">
        <v>0</v>
      </c>
      <c r="X1251" s="84">
        <v>21455</v>
      </c>
    </row>
    <row r="1252" spans="20:24" x14ac:dyDescent="0.25">
      <c r="T1252" s="85" t="s">
        <v>148</v>
      </c>
      <c r="U1252" s="84">
        <v>0</v>
      </c>
      <c r="V1252" s="84">
        <v>60217</v>
      </c>
      <c r="W1252" s="10">
        <v>0</v>
      </c>
      <c r="X1252" s="84">
        <v>60217</v>
      </c>
    </row>
    <row r="1253" spans="20:24" x14ac:dyDescent="0.25">
      <c r="T1253" s="85" t="s">
        <v>227</v>
      </c>
      <c r="U1253" s="84">
        <v>0</v>
      </c>
      <c r="V1253" s="84">
        <v>2965</v>
      </c>
      <c r="W1253" s="10">
        <v>0</v>
      </c>
      <c r="X1253" s="84">
        <v>2965</v>
      </c>
    </row>
    <row r="1254" spans="20:24" x14ac:dyDescent="0.25">
      <c r="T1254" s="85" t="s">
        <v>149</v>
      </c>
      <c r="U1254" s="84">
        <v>313</v>
      </c>
      <c r="V1254" s="84">
        <v>2661</v>
      </c>
      <c r="W1254" s="10">
        <v>190</v>
      </c>
      <c r="X1254" s="84">
        <v>1235</v>
      </c>
    </row>
    <row r="1255" spans="20:24" x14ac:dyDescent="0.25">
      <c r="T1255" s="85" t="s">
        <v>228</v>
      </c>
      <c r="U1255" s="84">
        <v>118</v>
      </c>
      <c r="V1255" s="84">
        <v>118</v>
      </c>
      <c r="W1255" s="10">
        <v>118</v>
      </c>
      <c r="X1255" s="84">
        <v>83</v>
      </c>
    </row>
    <row r="1256" spans="20:24" x14ac:dyDescent="0.25">
      <c r="T1256" s="33" t="s">
        <v>98</v>
      </c>
      <c r="U1256" s="37">
        <v>9788</v>
      </c>
      <c r="V1256" s="37">
        <v>150313</v>
      </c>
      <c r="W1256" s="38">
        <v>9788</v>
      </c>
      <c r="X1256" s="37">
        <v>150313</v>
      </c>
    </row>
    <row r="1257" spans="20:24" x14ac:dyDescent="0.25">
      <c r="T1257" s="39" t="s">
        <v>79</v>
      </c>
      <c r="U1257" s="40">
        <v>9788</v>
      </c>
      <c r="V1257" s="40">
        <v>150313</v>
      </c>
      <c r="W1257" s="41">
        <v>9788</v>
      </c>
      <c r="X1257" s="40">
        <v>150313</v>
      </c>
    </row>
    <row r="1258" spans="20:24" x14ac:dyDescent="0.25">
      <c r="T1258" s="85" t="s">
        <v>183</v>
      </c>
      <c r="U1258" s="84">
        <v>0</v>
      </c>
      <c r="V1258" s="84">
        <v>111778</v>
      </c>
      <c r="W1258" s="10">
        <v>0</v>
      </c>
      <c r="X1258" s="84">
        <v>111778</v>
      </c>
    </row>
    <row r="1259" spans="20:24" x14ac:dyDescent="0.25">
      <c r="T1259" s="85" t="s">
        <v>184</v>
      </c>
      <c r="U1259" s="84">
        <v>6609</v>
      </c>
      <c r="V1259" s="84">
        <v>31933</v>
      </c>
      <c r="W1259" s="10">
        <v>6609</v>
      </c>
      <c r="X1259" s="84">
        <v>31933</v>
      </c>
    </row>
    <row r="1260" spans="20:24" x14ac:dyDescent="0.25">
      <c r="T1260" s="85" t="s">
        <v>185</v>
      </c>
      <c r="U1260" s="84">
        <v>3179</v>
      </c>
      <c r="V1260" s="84">
        <v>6602</v>
      </c>
      <c r="W1260" s="10">
        <v>3179</v>
      </c>
      <c r="X1260" s="84">
        <v>6602</v>
      </c>
    </row>
    <row r="1261" spans="20:24" x14ac:dyDescent="0.25">
      <c r="T1261" s="34" t="s">
        <v>99</v>
      </c>
      <c r="U1261" s="35">
        <v>27823</v>
      </c>
      <c r="V1261" s="35">
        <v>317724</v>
      </c>
      <c r="W1261" s="36">
        <v>61</v>
      </c>
      <c r="X1261" s="35">
        <v>1130</v>
      </c>
    </row>
    <row r="1262" spans="20:24" x14ac:dyDescent="0.25">
      <c r="T1262" s="33" t="s">
        <v>100</v>
      </c>
      <c r="U1262" s="37">
        <v>7274</v>
      </c>
      <c r="V1262" s="37">
        <v>279980</v>
      </c>
      <c r="W1262" s="38">
        <v>41</v>
      </c>
      <c r="X1262" s="37">
        <v>667</v>
      </c>
    </row>
    <row r="1263" spans="20:24" x14ac:dyDescent="0.25">
      <c r="T1263" s="39" t="s">
        <v>150</v>
      </c>
      <c r="U1263" s="40">
        <v>116</v>
      </c>
      <c r="V1263" s="40">
        <v>103</v>
      </c>
      <c r="W1263" s="41">
        <v>0</v>
      </c>
      <c r="X1263" s="40">
        <v>0</v>
      </c>
    </row>
    <row r="1264" spans="20:24" x14ac:dyDescent="0.25">
      <c r="T1264" s="85" t="s">
        <v>151</v>
      </c>
      <c r="U1264" s="84">
        <v>116</v>
      </c>
      <c r="V1264" s="84">
        <v>103</v>
      </c>
      <c r="W1264" s="10">
        <v>0</v>
      </c>
      <c r="X1264" s="84">
        <v>0</v>
      </c>
    </row>
    <row r="1265" spans="20:24" x14ac:dyDescent="0.25">
      <c r="T1265" s="39" t="s">
        <v>153</v>
      </c>
      <c r="U1265" s="40">
        <v>7158</v>
      </c>
      <c r="V1265" s="40">
        <v>279877</v>
      </c>
      <c r="W1265" s="41">
        <v>41</v>
      </c>
      <c r="X1265" s="40">
        <v>667</v>
      </c>
    </row>
    <row r="1266" spans="20:24" x14ac:dyDescent="0.25">
      <c r="T1266" s="85" t="s">
        <v>154</v>
      </c>
      <c r="U1266" s="84">
        <v>1002</v>
      </c>
      <c r="V1266" s="84">
        <v>46564</v>
      </c>
      <c r="W1266" s="10">
        <v>19</v>
      </c>
      <c r="X1266" s="84">
        <v>589</v>
      </c>
    </row>
    <row r="1267" spans="20:24" x14ac:dyDescent="0.25">
      <c r="T1267" s="85" t="s">
        <v>155</v>
      </c>
      <c r="U1267" s="84">
        <v>6037</v>
      </c>
      <c r="V1267" s="84">
        <v>230459</v>
      </c>
      <c r="W1267" s="10">
        <v>21</v>
      </c>
      <c r="X1267" s="84">
        <v>78</v>
      </c>
    </row>
    <row r="1268" spans="20:24" x14ac:dyDescent="0.25">
      <c r="T1268" s="85" t="s">
        <v>186</v>
      </c>
      <c r="U1268" s="84">
        <v>119</v>
      </c>
      <c r="V1268" s="84">
        <v>2854</v>
      </c>
      <c r="W1268" s="10">
        <v>1</v>
      </c>
      <c r="X1268" s="84">
        <v>0</v>
      </c>
    </row>
    <row r="1269" spans="20:24" x14ac:dyDescent="0.25">
      <c r="T1269" s="33" t="s">
        <v>101</v>
      </c>
      <c r="U1269" s="37">
        <v>2566</v>
      </c>
      <c r="V1269" s="37">
        <v>12641</v>
      </c>
      <c r="W1269" s="38">
        <v>0</v>
      </c>
      <c r="X1269" s="37">
        <v>0</v>
      </c>
    </row>
    <row r="1270" spans="20:24" x14ac:dyDescent="0.25">
      <c r="T1270" s="39" t="s">
        <v>79</v>
      </c>
      <c r="U1270" s="40">
        <v>2566</v>
      </c>
      <c r="V1270" s="40">
        <v>12641</v>
      </c>
      <c r="W1270" s="41">
        <v>0</v>
      </c>
      <c r="X1270" s="40">
        <v>0</v>
      </c>
    </row>
    <row r="1271" spans="20:24" x14ac:dyDescent="0.25">
      <c r="T1271" s="85" t="s">
        <v>157</v>
      </c>
      <c r="U1271" s="84">
        <v>2566</v>
      </c>
      <c r="V1271" s="84">
        <v>12641</v>
      </c>
      <c r="W1271" s="10">
        <v>0</v>
      </c>
      <c r="X1271" s="84">
        <v>0</v>
      </c>
    </row>
    <row r="1272" spans="20:24" x14ac:dyDescent="0.25">
      <c r="T1272" s="33" t="s">
        <v>102</v>
      </c>
      <c r="U1272" s="37">
        <v>17983</v>
      </c>
      <c r="V1272" s="37">
        <v>25103</v>
      </c>
      <c r="W1272" s="38">
        <v>20</v>
      </c>
      <c r="X1272" s="37">
        <v>463</v>
      </c>
    </row>
    <row r="1273" spans="20:24" x14ac:dyDescent="0.25">
      <c r="T1273" s="39" t="s">
        <v>158</v>
      </c>
      <c r="U1273" s="40">
        <v>4063</v>
      </c>
      <c r="V1273" s="40">
        <v>11183</v>
      </c>
      <c r="W1273" s="41">
        <v>0</v>
      </c>
      <c r="X1273" s="40">
        <v>0</v>
      </c>
    </row>
    <row r="1274" spans="20:24" x14ac:dyDescent="0.25">
      <c r="T1274" s="85" t="s">
        <v>159</v>
      </c>
      <c r="U1274" s="84">
        <v>3004</v>
      </c>
      <c r="V1274" s="84">
        <v>10124</v>
      </c>
      <c r="W1274" s="10">
        <v>0</v>
      </c>
      <c r="X1274" s="84">
        <v>0</v>
      </c>
    </row>
    <row r="1275" spans="20:24" x14ac:dyDescent="0.25">
      <c r="T1275" s="85" t="s">
        <v>160</v>
      </c>
      <c r="U1275" s="84">
        <v>1059</v>
      </c>
      <c r="V1275" s="84">
        <v>1059</v>
      </c>
      <c r="W1275" s="10">
        <v>0</v>
      </c>
      <c r="X1275" s="84">
        <v>0</v>
      </c>
    </row>
    <row r="1276" spans="20:24" x14ac:dyDescent="0.25">
      <c r="T1276" s="39" t="s">
        <v>219</v>
      </c>
      <c r="U1276" s="40">
        <v>13920</v>
      </c>
      <c r="V1276" s="40">
        <v>13920</v>
      </c>
      <c r="W1276" s="41">
        <v>20</v>
      </c>
      <c r="X1276" s="40">
        <v>463</v>
      </c>
    </row>
    <row r="1277" spans="20:24" x14ac:dyDescent="0.25">
      <c r="T1277" s="85" t="s">
        <v>220</v>
      </c>
      <c r="U1277" s="84">
        <v>13920</v>
      </c>
      <c r="V1277" s="84">
        <v>13920</v>
      </c>
      <c r="W1277" s="10">
        <v>20</v>
      </c>
      <c r="X1277" s="84">
        <v>463</v>
      </c>
    </row>
    <row r="1278" spans="20:24" x14ac:dyDescent="0.25">
      <c r="T1278" s="34" t="s">
        <v>103</v>
      </c>
      <c r="U1278" s="35">
        <v>33227</v>
      </c>
      <c r="V1278" s="35">
        <v>103003</v>
      </c>
      <c r="W1278" s="36">
        <v>22924</v>
      </c>
      <c r="X1278" s="35">
        <v>67159</v>
      </c>
    </row>
    <row r="1279" spans="20:24" x14ac:dyDescent="0.25">
      <c r="T1279" s="33" t="s">
        <v>104</v>
      </c>
      <c r="U1279" s="37">
        <v>1599</v>
      </c>
      <c r="V1279" s="37">
        <v>2051</v>
      </c>
      <c r="W1279" s="38">
        <v>1599</v>
      </c>
      <c r="X1279" s="37">
        <v>2051</v>
      </c>
    </row>
    <row r="1280" spans="20:24" x14ac:dyDescent="0.25">
      <c r="T1280" s="39" t="s">
        <v>79</v>
      </c>
      <c r="U1280" s="40">
        <v>1599</v>
      </c>
      <c r="V1280" s="40">
        <v>2051</v>
      </c>
      <c r="W1280" s="41">
        <v>1599</v>
      </c>
      <c r="X1280" s="40">
        <v>2051</v>
      </c>
    </row>
    <row r="1281" spans="20:24" x14ac:dyDescent="0.25">
      <c r="T1281" s="85" t="s">
        <v>188</v>
      </c>
      <c r="U1281" s="84">
        <v>1356</v>
      </c>
      <c r="V1281" s="84">
        <v>1356</v>
      </c>
      <c r="W1281" s="10">
        <v>1356</v>
      </c>
      <c r="X1281" s="84">
        <v>1356</v>
      </c>
    </row>
    <row r="1282" spans="20:24" x14ac:dyDescent="0.25">
      <c r="T1282" s="85" t="s">
        <v>189</v>
      </c>
      <c r="U1282" s="84">
        <v>191</v>
      </c>
      <c r="V1282" s="84">
        <v>449</v>
      </c>
      <c r="W1282" s="10">
        <v>191</v>
      </c>
      <c r="X1282" s="84">
        <v>449</v>
      </c>
    </row>
    <row r="1283" spans="20:24" x14ac:dyDescent="0.25">
      <c r="T1283" s="85" t="s">
        <v>190</v>
      </c>
      <c r="U1283" s="84">
        <v>52</v>
      </c>
      <c r="V1283" s="84">
        <v>52</v>
      </c>
      <c r="W1283" s="10">
        <v>52</v>
      </c>
      <c r="X1283" s="84">
        <v>52</v>
      </c>
    </row>
    <row r="1284" spans="20:24" x14ac:dyDescent="0.25">
      <c r="T1284" s="85" t="s">
        <v>224</v>
      </c>
      <c r="U1284" s="84">
        <v>0</v>
      </c>
      <c r="V1284" s="84">
        <v>194</v>
      </c>
      <c r="W1284" s="10">
        <v>0</v>
      </c>
      <c r="X1284" s="84">
        <v>194</v>
      </c>
    </row>
    <row r="1285" spans="20:24" x14ac:dyDescent="0.25">
      <c r="T1285" s="33" t="s">
        <v>105</v>
      </c>
      <c r="U1285" s="37">
        <v>2594</v>
      </c>
      <c r="V1285" s="37">
        <v>6095</v>
      </c>
      <c r="W1285" s="38">
        <v>873</v>
      </c>
      <c r="X1285" s="37">
        <v>2051</v>
      </c>
    </row>
    <row r="1286" spans="20:24" x14ac:dyDescent="0.25">
      <c r="T1286" s="39" t="s">
        <v>191</v>
      </c>
      <c r="U1286" s="40">
        <v>2594</v>
      </c>
      <c r="V1286" s="40">
        <v>6095</v>
      </c>
      <c r="W1286" s="41">
        <v>873</v>
      </c>
      <c r="X1286" s="40">
        <v>2051</v>
      </c>
    </row>
    <row r="1287" spans="20:24" x14ac:dyDescent="0.25">
      <c r="T1287" s="85" t="s">
        <v>230</v>
      </c>
      <c r="U1287" s="84">
        <v>777</v>
      </c>
      <c r="V1287" s="84">
        <v>777</v>
      </c>
      <c r="W1287" s="10">
        <v>407</v>
      </c>
      <c r="X1287" s="84">
        <v>407</v>
      </c>
    </row>
    <row r="1288" spans="20:24" x14ac:dyDescent="0.25">
      <c r="T1288" s="85" t="s">
        <v>193</v>
      </c>
      <c r="U1288" s="84">
        <v>706</v>
      </c>
      <c r="V1288" s="84">
        <v>2125</v>
      </c>
      <c r="W1288" s="10">
        <v>222</v>
      </c>
      <c r="X1288" s="84">
        <v>806</v>
      </c>
    </row>
    <row r="1289" spans="20:24" x14ac:dyDescent="0.25">
      <c r="T1289" s="85" t="s">
        <v>194</v>
      </c>
      <c r="U1289" s="84">
        <v>0</v>
      </c>
      <c r="V1289" s="84">
        <v>2082</v>
      </c>
      <c r="W1289" s="10">
        <v>0</v>
      </c>
      <c r="X1289" s="84">
        <v>594</v>
      </c>
    </row>
    <row r="1290" spans="20:24" x14ac:dyDescent="0.25">
      <c r="T1290" s="85" t="s">
        <v>195</v>
      </c>
      <c r="U1290" s="84">
        <v>1111</v>
      </c>
      <c r="V1290" s="84">
        <v>1111</v>
      </c>
      <c r="W1290" s="10">
        <v>244</v>
      </c>
      <c r="X1290" s="84">
        <v>244</v>
      </c>
    </row>
    <row r="1291" spans="20:24" x14ac:dyDescent="0.25">
      <c r="T1291" s="33" t="s">
        <v>107</v>
      </c>
      <c r="U1291" s="37">
        <v>29034</v>
      </c>
      <c r="V1291" s="37">
        <v>94857</v>
      </c>
      <c r="W1291" s="38">
        <v>20452</v>
      </c>
      <c r="X1291" s="37">
        <v>63057</v>
      </c>
    </row>
    <row r="1292" spans="20:24" x14ac:dyDescent="0.25">
      <c r="T1292" s="39" t="s">
        <v>79</v>
      </c>
      <c r="U1292" s="40">
        <v>29034</v>
      </c>
      <c r="V1292" s="40">
        <v>94857</v>
      </c>
      <c r="W1292" s="41">
        <v>20452</v>
      </c>
      <c r="X1292" s="40">
        <v>63057</v>
      </c>
    </row>
    <row r="1293" spans="20:24" x14ac:dyDescent="0.25">
      <c r="T1293" s="85" t="s">
        <v>231</v>
      </c>
      <c r="U1293" s="84">
        <v>0</v>
      </c>
      <c r="V1293" s="84">
        <v>746</v>
      </c>
      <c r="W1293" s="10">
        <v>0</v>
      </c>
      <c r="X1293" s="84">
        <v>706</v>
      </c>
    </row>
    <row r="1294" spans="20:24" x14ac:dyDescent="0.25">
      <c r="T1294" s="85" t="s">
        <v>161</v>
      </c>
      <c r="U1294" s="84">
        <v>0</v>
      </c>
      <c r="V1294" s="84">
        <v>1274</v>
      </c>
      <c r="W1294" s="10">
        <v>0</v>
      </c>
      <c r="X1294" s="84">
        <v>997</v>
      </c>
    </row>
    <row r="1295" spans="20:24" x14ac:dyDescent="0.25">
      <c r="T1295" s="85" t="s">
        <v>162</v>
      </c>
      <c r="U1295" s="84">
        <v>169</v>
      </c>
      <c r="V1295" s="84">
        <v>12753</v>
      </c>
      <c r="W1295" s="10">
        <v>0</v>
      </c>
      <c r="X1295" s="84">
        <v>0</v>
      </c>
    </row>
    <row r="1296" spans="20:24" x14ac:dyDescent="0.25">
      <c r="T1296" s="85" t="s">
        <v>163</v>
      </c>
      <c r="U1296" s="84">
        <v>16658</v>
      </c>
      <c r="V1296" s="84">
        <v>17918</v>
      </c>
      <c r="W1296" s="10">
        <v>11970</v>
      </c>
      <c r="X1296" s="84">
        <v>14400</v>
      </c>
    </row>
    <row r="1297" spans="20:24" x14ac:dyDescent="0.25">
      <c r="T1297" s="85" t="s">
        <v>164</v>
      </c>
      <c r="U1297" s="84">
        <v>5660</v>
      </c>
      <c r="V1297" s="84">
        <v>18923</v>
      </c>
      <c r="W1297" s="10">
        <v>4419</v>
      </c>
      <c r="X1297" s="84">
        <v>15784</v>
      </c>
    </row>
    <row r="1298" spans="20:24" x14ac:dyDescent="0.25">
      <c r="T1298" s="85" t="s">
        <v>196</v>
      </c>
      <c r="U1298" s="84">
        <v>6547</v>
      </c>
      <c r="V1298" s="84">
        <v>6545</v>
      </c>
      <c r="W1298" s="10">
        <v>4063</v>
      </c>
      <c r="X1298" s="84">
        <v>4314</v>
      </c>
    </row>
    <row r="1299" spans="20:24" x14ac:dyDescent="0.25">
      <c r="T1299" s="85" t="s">
        <v>165</v>
      </c>
      <c r="U1299" s="84">
        <v>0</v>
      </c>
      <c r="V1299" s="84">
        <v>36594</v>
      </c>
      <c r="W1299" s="10">
        <v>0</v>
      </c>
      <c r="X1299" s="84">
        <v>26758</v>
      </c>
    </row>
    <row r="1300" spans="20:24" x14ac:dyDescent="0.25">
      <c r="T1300" s="85" t="s">
        <v>221</v>
      </c>
      <c r="U1300" s="84">
        <v>0</v>
      </c>
      <c r="V1300" s="84">
        <v>104</v>
      </c>
      <c r="W1300" s="10">
        <v>0</v>
      </c>
      <c r="X1300" s="84">
        <v>98</v>
      </c>
    </row>
    <row r="1301" spans="20:24" x14ac:dyDescent="0.25">
      <c r="T1301" s="74" t="s">
        <v>44</v>
      </c>
      <c r="U1301" s="77">
        <v>13080</v>
      </c>
      <c r="V1301" s="77">
        <v>882419</v>
      </c>
      <c r="W1301" s="78">
        <v>5837</v>
      </c>
      <c r="X1301" s="77">
        <v>656793</v>
      </c>
    </row>
    <row r="1302" spans="20:24" x14ac:dyDescent="0.25">
      <c r="T1302" s="34" t="s">
        <v>76</v>
      </c>
      <c r="U1302" s="35">
        <v>3412</v>
      </c>
      <c r="V1302" s="35">
        <v>567753</v>
      </c>
      <c r="W1302" s="36">
        <v>3295</v>
      </c>
      <c r="X1302" s="35">
        <v>514393</v>
      </c>
    </row>
    <row r="1303" spans="20:24" x14ac:dyDescent="0.25">
      <c r="T1303" s="33" t="s">
        <v>77</v>
      </c>
      <c r="U1303" s="37">
        <v>32</v>
      </c>
      <c r="V1303" s="37">
        <v>22656</v>
      </c>
      <c r="W1303" s="38">
        <v>32</v>
      </c>
      <c r="X1303" s="37">
        <v>22656</v>
      </c>
    </row>
    <row r="1304" spans="20:24" x14ac:dyDescent="0.25">
      <c r="T1304" s="39" t="s">
        <v>79</v>
      </c>
      <c r="U1304" s="40">
        <v>32</v>
      </c>
      <c r="V1304" s="40">
        <v>22656</v>
      </c>
      <c r="W1304" s="41">
        <v>32</v>
      </c>
      <c r="X1304" s="40">
        <v>22656</v>
      </c>
    </row>
    <row r="1305" spans="20:24" x14ac:dyDescent="0.25">
      <c r="T1305" s="85" t="s">
        <v>97</v>
      </c>
      <c r="U1305" s="84">
        <v>11</v>
      </c>
      <c r="V1305" s="84">
        <v>7456</v>
      </c>
      <c r="W1305" s="10">
        <v>11</v>
      </c>
      <c r="X1305" s="84">
        <v>7456</v>
      </c>
    </row>
    <row r="1306" spans="20:24" x14ac:dyDescent="0.25">
      <c r="T1306" s="85" t="s">
        <v>81</v>
      </c>
      <c r="U1306" s="84">
        <v>21</v>
      </c>
      <c r="V1306" s="84">
        <v>15200</v>
      </c>
      <c r="W1306" s="10">
        <v>21</v>
      </c>
      <c r="X1306" s="84">
        <v>15200</v>
      </c>
    </row>
    <row r="1307" spans="20:24" x14ac:dyDescent="0.25">
      <c r="T1307" s="33" t="s">
        <v>82</v>
      </c>
      <c r="U1307" s="37">
        <v>426</v>
      </c>
      <c r="V1307" s="37">
        <v>220343</v>
      </c>
      <c r="W1307" s="38">
        <v>426</v>
      </c>
      <c r="X1307" s="37">
        <v>220343</v>
      </c>
    </row>
    <row r="1308" spans="20:24" x14ac:dyDescent="0.25">
      <c r="T1308" s="39" t="s">
        <v>79</v>
      </c>
      <c r="U1308" s="40">
        <v>426</v>
      </c>
      <c r="V1308" s="40">
        <v>220343</v>
      </c>
      <c r="W1308" s="41">
        <v>426</v>
      </c>
      <c r="X1308" s="40">
        <v>220343</v>
      </c>
    </row>
    <row r="1309" spans="20:24" x14ac:dyDescent="0.25">
      <c r="T1309" s="85" t="s">
        <v>91</v>
      </c>
      <c r="U1309" s="84">
        <v>139</v>
      </c>
      <c r="V1309" s="84">
        <v>68854</v>
      </c>
      <c r="W1309" s="10">
        <v>139</v>
      </c>
      <c r="X1309" s="84">
        <v>68854</v>
      </c>
    </row>
    <row r="1310" spans="20:24" x14ac:dyDescent="0.25">
      <c r="T1310" s="85" t="s">
        <v>168</v>
      </c>
      <c r="U1310" s="84">
        <v>287</v>
      </c>
      <c r="V1310" s="84">
        <v>151489</v>
      </c>
      <c r="W1310" s="10">
        <v>287</v>
      </c>
      <c r="X1310" s="84">
        <v>151489</v>
      </c>
    </row>
    <row r="1311" spans="20:24" x14ac:dyDescent="0.25">
      <c r="T1311" s="33" t="s">
        <v>83</v>
      </c>
      <c r="U1311" s="37">
        <v>1068</v>
      </c>
      <c r="V1311" s="37">
        <v>306267</v>
      </c>
      <c r="W1311" s="38">
        <v>951</v>
      </c>
      <c r="X1311" s="37">
        <v>252907</v>
      </c>
    </row>
    <row r="1312" spans="20:24" x14ac:dyDescent="0.25">
      <c r="T1312" s="39" t="s">
        <v>109</v>
      </c>
      <c r="U1312" s="40">
        <v>567</v>
      </c>
      <c r="V1312" s="40">
        <v>254909</v>
      </c>
      <c r="W1312" s="41">
        <v>450</v>
      </c>
      <c r="X1312" s="40">
        <v>201549</v>
      </c>
    </row>
    <row r="1313" spans="20:24" x14ac:dyDescent="0.25">
      <c r="T1313" s="85" t="s">
        <v>110</v>
      </c>
      <c r="U1313" s="84">
        <v>567</v>
      </c>
      <c r="V1313" s="84">
        <v>254909</v>
      </c>
      <c r="W1313" s="10">
        <v>450</v>
      </c>
      <c r="X1313" s="84">
        <v>201549</v>
      </c>
    </row>
    <row r="1314" spans="20:24" x14ac:dyDescent="0.25">
      <c r="T1314" s="39" t="s">
        <v>111</v>
      </c>
      <c r="U1314" s="40">
        <v>396</v>
      </c>
      <c r="V1314" s="40">
        <v>48838</v>
      </c>
      <c r="W1314" s="41">
        <v>396</v>
      </c>
      <c r="X1314" s="40">
        <v>48838</v>
      </c>
    </row>
    <row r="1315" spans="20:24" x14ac:dyDescent="0.25">
      <c r="T1315" s="85" t="s">
        <v>112</v>
      </c>
      <c r="U1315" s="84">
        <v>317</v>
      </c>
      <c r="V1315" s="84">
        <v>48364</v>
      </c>
      <c r="W1315" s="10">
        <v>317</v>
      </c>
      <c r="X1315" s="84">
        <v>48364</v>
      </c>
    </row>
    <row r="1316" spans="20:24" x14ac:dyDescent="0.25">
      <c r="T1316" s="85" t="s">
        <v>197</v>
      </c>
      <c r="U1316" s="84">
        <v>79</v>
      </c>
      <c r="V1316" s="84">
        <v>474</v>
      </c>
      <c r="W1316" s="10">
        <v>79</v>
      </c>
      <c r="X1316" s="84">
        <v>474</v>
      </c>
    </row>
    <row r="1317" spans="20:24" x14ac:dyDescent="0.25">
      <c r="T1317" s="39" t="s">
        <v>113</v>
      </c>
      <c r="U1317" s="40">
        <v>105</v>
      </c>
      <c r="V1317" s="40">
        <v>2520</v>
      </c>
      <c r="W1317" s="41">
        <v>105</v>
      </c>
      <c r="X1317" s="40">
        <v>2520</v>
      </c>
    </row>
    <row r="1318" spans="20:24" x14ac:dyDescent="0.25">
      <c r="T1318" s="85" t="s">
        <v>169</v>
      </c>
      <c r="U1318" s="84">
        <v>105</v>
      </c>
      <c r="V1318" s="84">
        <v>2520</v>
      </c>
      <c r="W1318" s="10">
        <v>105</v>
      </c>
      <c r="X1318" s="84">
        <v>2520</v>
      </c>
    </row>
    <row r="1319" spans="20:24" x14ac:dyDescent="0.25">
      <c r="T1319" s="33" t="s">
        <v>84</v>
      </c>
      <c r="U1319" s="37">
        <v>462</v>
      </c>
      <c r="V1319" s="37">
        <v>16876</v>
      </c>
      <c r="W1319" s="38">
        <v>462</v>
      </c>
      <c r="X1319" s="37">
        <v>16876</v>
      </c>
    </row>
    <row r="1320" spans="20:24" x14ac:dyDescent="0.25">
      <c r="T1320" s="39" t="s">
        <v>79</v>
      </c>
      <c r="U1320" s="40">
        <v>462</v>
      </c>
      <c r="V1320" s="40">
        <v>16876</v>
      </c>
      <c r="W1320" s="41">
        <v>462</v>
      </c>
      <c r="X1320" s="40">
        <v>16876</v>
      </c>
    </row>
    <row r="1321" spans="20:24" x14ac:dyDescent="0.25">
      <c r="T1321" s="85" t="s">
        <v>170</v>
      </c>
      <c r="U1321" s="84">
        <v>462</v>
      </c>
      <c r="V1321" s="84">
        <v>16876</v>
      </c>
      <c r="W1321" s="10">
        <v>462</v>
      </c>
      <c r="X1321" s="84">
        <v>16876</v>
      </c>
    </row>
    <row r="1322" spans="20:24" x14ac:dyDescent="0.25">
      <c r="T1322" s="33" t="s">
        <v>86</v>
      </c>
      <c r="U1322" s="37">
        <v>1424</v>
      </c>
      <c r="V1322" s="37">
        <v>1611</v>
      </c>
      <c r="W1322" s="38">
        <v>1424</v>
      </c>
      <c r="X1322" s="37">
        <v>1611</v>
      </c>
    </row>
    <row r="1323" spans="20:24" x14ac:dyDescent="0.25">
      <c r="T1323" s="39" t="s">
        <v>171</v>
      </c>
      <c r="U1323" s="40">
        <v>192</v>
      </c>
      <c r="V1323" s="40">
        <v>192</v>
      </c>
      <c r="W1323" s="41">
        <v>192</v>
      </c>
      <c r="X1323" s="40">
        <v>192</v>
      </c>
    </row>
    <row r="1324" spans="20:24" x14ac:dyDescent="0.25">
      <c r="T1324" s="85" t="s">
        <v>206</v>
      </c>
      <c r="U1324" s="84">
        <v>192</v>
      </c>
      <c r="V1324" s="84">
        <v>192</v>
      </c>
      <c r="W1324" s="10">
        <v>192</v>
      </c>
      <c r="X1324" s="84">
        <v>192</v>
      </c>
    </row>
    <row r="1325" spans="20:24" x14ac:dyDescent="0.25">
      <c r="T1325" s="39" t="s">
        <v>173</v>
      </c>
      <c r="U1325" s="40">
        <v>796</v>
      </c>
      <c r="V1325" s="40">
        <v>983</v>
      </c>
      <c r="W1325" s="41">
        <v>796</v>
      </c>
      <c r="X1325" s="40">
        <v>983</v>
      </c>
    </row>
    <row r="1326" spans="20:24" x14ac:dyDescent="0.25">
      <c r="T1326" s="85" t="s">
        <v>175</v>
      </c>
      <c r="U1326" s="84">
        <v>86</v>
      </c>
      <c r="V1326" s="84">
        <v>273</v>
      </c>
      <c r="W1326" s="10">
        <v>86</v>
      </c>
      <c r="X1326" s="84">
        <v>273</v>
      </c>
    </row>
    <row r="1327" spans="20:24" x14ac:dyDescent="0.25">
      <c r="T1327" s="85" t="s">
        <v>240</v>
      </c>
      <c r="U1327" s="84">
        <v>132</v>
      </c>
      <c r="V1327" s="84">
        <v>132</v>
      </c>
      <c r="W1327" s="10">
        <v>132</v>
      </c>
      <c r="X1327" s="84">
        <v>132</v>
      </c>
    </row>
    <row r="1328" spans="20:24" x14ac:dyDescent="0.25">
      <c r="T1328" s="85" t="s">
        <v>241</v>
      </c>
      <c r="U1328" s="84">
        <v>578</v>
      </c>
      <c r="V1328" s="84">
        <v>578</v>
      </c>
      <c r="W1328" s="10">
        <v>578</v>
      </c>
      <c r="X1328" s="84">
        <v>578</v>
      </c>
    </row>
    <row r="1329" spans="20:24" x14ac:dyDescent="0.25">
      <c r="T1329" s="39" t="s">
        <v>176</v>
      </c>
      <c r="U1329" s="40">
        <v>436</v>
      </c>
      <c r="V1329" s="40">
        <v>436</v>
      </c>
      <c r="W1329" s="41">
        <v>436</v>
      </c>
      <c r="X1329" s="40">
        <v>436</v>
      </c>
    </row>
    <row r="1330" spans="20:24" x14ac:dyDescent="0.25">
      <c r="T1330" s="85" t="s">
        <v>179</v>
      </c>
      <c r="U1330" s="84">
        <v>436</v>
      </c>
      <c r="V1330" s="84">
        <v>436</v>
      </c>
      <c r="W1330" s="10">
        <v>436</v>
      </c>
      <c r="X1330" s="84">
        <v>436</v>
      </c>
    </row>
    <row r="1331" spans="20:24" x14ac:dyDescent="0.25">
      <c r="T1331" s="34" t="s">
        <v>87</v>
      </c>
      <c r="U1331" s="35">
        <v>3960</v>
      </c>
      <c r="V1331" s="35">
        <v>33009</v>
      </c>
      <c r="W1331" s="36">
        <v>588</v>
      </c>
      <c r="X1331" s="35">
        <v>7255</v>
      </c>
    </row>
    <row r="1332" spans="20:24" x14ac:dyDescent="0.25">
      <c r="T1332" s="33" t="s">
        <v>88</v>
      </c>
      <c r="U1332" s="37">
        <v>3960</v>
      </c>
      <c r="V1332" s="37">
        <v>33009</v>
      </c>
      <c r="W1332" s="38">
        <v>588</v>
      </c>
      <c r="X1332" s="37">
        <v>7255</v>
      </c>
    </row>
    <row r="1333" spans="20:24" x14ac:dyDescent="0.25">
      <c r="T1333" s="39" t="s">
        <v>79</v>
      </c>
      <c r="U1333" s="40">
        <v>3960</v>
      </c>
      <c r="V1333" s="40">
        <v>33009</v>
      </c>
      <c r="W1333" s="41">
        <v>588</v>
      </c>
      <c r="X1333" s="40">
        <v>7255</v>
      </c>
    </row>
    <row r="1334" spans="20:24" x14ac:dyDescent="0.25">
      <c r="T1334" s="85" t="s">
        <v>115</v>
      </c>
      <c r="U1334" s="84">
        <v>3512</v>
      </c>
      <c r="V1334" s="84">
        <v>3549</v>
      </c>
      <c r="W1334" s="10">
        <v>566</v>
      </c>
      <c r="X1334" s="84">
        <v>603</v>
      </c>
    </row>
    <row r="1335" spans="20:24" x14ac:dyDescent="0.25">
      <c r="T1335" s="85" t="s">
        <v>199</v>
      </c>
      <c r="U1335" s="84">
        <v>0</v>
      </c>
      <c r="V1335" s="84">
        <v>6014</v>
      </c>
      <c r="W1335" s="10">
        <v>0</v>
      </c>
      <c r="X1335" s="84">
        <v>183</v>
      </c>
    </row>
    <row r="1336" spans="20:24" x14ac:dyDescent="0.25">
      <c r="T1336" s="85" t="s">
        <v>116</v>
      </c>
      <c r="U1336" s="84">
        <v>103</v>
      </c>
      <c r="V1336" s="84">
        <v>272</v>
      </c>
      <c r="W1336" s="10">
        <v>22</v>
      </c>
      <c r="X1336" s="84">
        <v>88</v>
      </c>
    </row>
    <row r="1337" spans="20:24" x14ac:dyDescent="0.25">
      <c r="T1337" s="85" t="s">
        <v>117</v>
      </c>
      <c r="U1337" s="84">
        <v>0</v>
      </c>
      <c r="V1337" s="84">
        <v>14874</v>
      </c>
      <c r="W1337" s="10">
        <v>0</v>
      </c>
      <c r="X1337" s="84">
        <v>3822</v>
      </c>
    </row>
    <row r="1338" spans="20:24" x14ac:dyDescent="0.25">
      <c r="T1338" s="85" t="s">
        <v>118</v>
      </c>
      <c r="U1338" s="84">
        <v>0</v>
      </c>
      <c r="V1338" s="84">
        <v>1600</v>
      </c>
      <c r="W1338" s="10">
        <v>0</v>
      </c>
      <c r="X1338" s="84">
        <v>807</v>
      </c>
    </row>
    <row r="1339" spans="20:24" x14ac:dyDescent="0.25">
      <c r="T1339" s="85" t="s">
        <v>119</v>
      </c>
      <c r="U1339" s="84">
        <v>0</v>
      </c>
      <c r="V1339" s="84">
        <v>6312</v>
      </c>
      <c r="W1339" s="10">
        <v>0</v>
      </c>
      <c r="X1339" s="84">
        <v>1752</v>
      </c>
    </row>
    <row r="1340" spans="20:24" x14ac:dyDescent="0.25">
      <c r="T1340" s="85" t="s">
        <v>211</v>
      </c>
      <c r="U1340" s="84">
        <v>0</v>
      </c>
      <c r="V1340" s="84">
        <v>43</v>
      </c>
      <c r="W1340" s="10">
        <v>0</v>
      </c>
      <c r="X1340" s="84">
        <v>0</v>
      </c>
    </row>
    <row r="1341" spans="20:24" x14ac:dyDescent="0.25">
      <c r="T1341" s="85" t="s">
        <v>120</v>
      </c>
      <c r="U1341" s="84">
        <v>345</v>
      </c>
      <c r="V1341" s="84">
        <v>345</v>
      </c>
      <c r="W1341" s="10">
        <v>0</v>
      </c>
      <c r="X1341" s="84">
        <v>0</v>
      </c>
    </row>
    <row r="1342" spans="20:24" x14ac:dyDescent="0.25">
      <c r="T1342" s="34" t="s">
        <v>90</v>
      </c>
      <c r="U1342" s="35">
        <v>3990</v>
      </c>
      <c r="V1342" s="35">
        <v>239008</v>
      </c>
      <c r="W1342" s="36">
        <v>1404</v>
      </c>
      <c r="X1342" s="35">
        <v>130764</v>
      </c>
    </row>
    <row r="1343" spans="20:24" x14ac:dyDescent="0.25">
      <c r="T1343" s="33" t="s">
        <v>92</v>
      </c>
      <c r="U1343" s="37">
        <v>664</v>
      </c>
      <c r="V1343" s="37">
        <v>34613</v>
      </c>
      <c r="W1343" s="38">
        <v>70</v>
      </c>
      <c r="X1343" s="37">
        <v>2426</v>
      </c>
    </row>
    <row r="1344" spans="20:24" x14ac:dyDescent="0.25">
      <c r="T1344" s="39" t="s">
        <v>121</v>
      </c>
      <c r="U1344" s="40">
        <v>25</v>
      </c>
      <c r="V1344" s="40">
        <v>407</v>
      </c>
      <c r="W1344" s="41">
        <v>0</v>
      </c>
      <c r="X1344" s="40">
        <v>0</v>
      </c>
    </row>
    <row r="1345" spans="20:24" x14ac:dyDescent="0.25">
      <c r="T1345" s="85" t="s">
        <v>122</v>
      </c>
      <c r="U1345" s="84">
        <v>0</v>
      </c>
      <c r="V1345" s="84">
        <v>357</v>
      </c>
      <c r="W1345" s="10">
        <v>0</v>
      </c>
      <c r="X1345" s="84">
        <v>0</v>
      </c>
    </row>
    <row r="1346" spans="20:24" x14ac:dyDescent="0.25">
      <c r="T1346" s="85" t="s">
        <v>200</v>
      </c>
      <c r="U1346" s="84">
        <v>25</v>
      </c>
      <c r="V1346" s="84">
        <v>50</v>
      </c>
      <c r="W1346" s="10">
        <v>0</v>
      </c>
      <c r="X1346" s="84">
        <v>0</v>
      </c>
    </row>
    <row r="1347" spans="20:24" x14ac:dyDescent="0.25">
      <c r="T1347" s="39" t="s">
        <v>124</v>
      </c>
      <c r="U1347" s="40">
        <v>409</v>
      </c>
      <c r="V1347" s="40">
        <v>25087</v>
      </c>
      <c r="W1347" s="41">
        <v>62</v>
      </c>
      <c r="X1347" s="40">
        <v>1898</v>
      </c>
    </row>
    <row r="1348" spans="20:24" x14ac:dyDescent="0.25">
      <c r="T1348" s="85" t="s">
        <v>125</v>
      </c>
      <c r="U1348" s="84">
        <v>0</v>
      </c>
      <c r="V1348" s="84">
        <v>6646</v>
      </c>
      <c r="W1348" s="10">
        <v>0</v>
      </c>
      <c r="X1348" s="84">
        <v>0</v>
      </c>
    </row>
    <row r="1349" spans="20:24" x14ac:dyDescent="0.25">
      <c r="T1349" s="85" t="s">
        <v>126</v>
      </c>
      <c r="U1349" s="84">
        <v>312</v>
      </c>
      <c r="V1349" s="84">
        <v>17809</v>
      </c>
      <c r="W1349" s="10">
        <v>62</v>
      </c>
      <c r="X1349" s="84">
        <v>1898</v>
      </c>
    </row>
    <row r="1350" spans="20:24" x14ac:dyDescent="0.25">
      <c r="T1350" s="85" t="s">
        <v>214</v>
      </c>
      <c r="U1350" s="84">
        <v>0</v>
      </c>
      <c r="V1350" s="84">
        <v>200</v>
      </c>
      <c r="W1350" s="10">
        <v>0</v>
      </c>
      <c r="X1350" s="84">
        <v>0</v>
      </c>
    </row>
    <row r="1351" spans="20:24" x14ac:dyDescent="0.25">
      <c r="T1351" s="85" t="s">
        <v>127</v>
      </c>
      <c r="U1351" s="84">
        <v>97</v>
      </c>
      <c r="V1351" s="84">
        <v>432</v>
      </c>
      <c r="W1351" s="10">
        <v>0</v>
      </c>
      <c r="X1351" s="84">
        <v>0</v>
      </c>
    </row>
    <row r="1352" spans="20:24" x14ac:dyDescent="0.25">
      <c r="T1352" s="39" t="s">
        <v>128</v>
      </c>
      <c r="U1352" s="40">
        <v>230</v>
      </c>
      <c r="V1352" s="40">
        <v>9119</v>
      </c>
      <c r="W1352" s="41">
        <v>8</v>
      </c>
      <c r="X1352" s="40">
        <v>528</v>
      </c>
    </row>
    <row r="1353" spans="20:24" x14ac:dyDescent="0.25">
      <c r="T1353" s="85" t="s">
        <v>129</v>
      </c>
      <c r="U1353" s="84">
        <v>0</v>
      </c>
      <c r="V1353" s="84">
        <v>6144</v>
      </c>
      <c r="W1353" s="10">
        <v>0</v>
      </c>
      <c r="X1353" s="84">
        <v>0</v>
      </c>
    </row>
    <row r="1354" spans="20:24" x14ac:dyDescent="0.25">
      <c r="T1354" s="85" t="s">
        <v>130</v>
      </c>
      <c r="U1354" s="84">
        <v>27</v>
      </c>
      <c r="V1354" s="84">
        <v>958</v>
      </c>
      <c r="W1354" s="10">
        <v>8</v>
      </c>
      <c r="X1354" s="84">
        <v>528</v>
      </c>
    </row>
    <row r="1355" spans="20:24" x14ac:dyDescent="0.25">
      <c r="T1355" s="85" t="s">
        <v>131</v>
      </c>
      <c r="U1355" s="84">
        <v>0</v>
      </c>
      <c r="V1355" s="84">
        <v>207</v>
      </c>
      <c r="W1355" s="10">
        <v>0</v>
      </c>
      <c r="X1355" s="84">
        <v>0</v>
      </c>
    </row>
    <row r="1356" spans="20:24" x14ac:dyDescent="0.25">
      <c r="T1356" s="85" t="s">
        <v>132</v>
      </c>
      <c r="U1356" s="84">
        <v>203</v>
      </c>
      <c r="V1356" s="84">
        <v>1810</v>
      </c>
      <c r="W1356" s="10">
        <v>0</v>
      </c>
      <c r="X1356" s="84">
        <v>0</v>
      </c>
    </row>
    <row r="1357" spans="20:24" x14ac:dyDescent="0.25">
      <c r="T1357" s="33" t="s">
        <v>93</v>
      </c>
      <c r="U1357" s="37">
        <v>574</v>
      </c>
      <c r="V1357" s="37">
        <v>27462</v>
      </c>
      <c r="W1357" s="38">
        <v>80</v>
      </c>
      <c r="X1357" s="37">
        <v>5161</v>
      </c>
    </row>
    <row r="1358" spans="20:24" x14ac:dyDescent="0.25">
      <c r="T1358" s="39" t="s">
        <v>79</v>
      </c>
      <c r="U1358" s="40">
        <v>574</v>
      </c>
      <c r="V1358" s="40">
        <v>27462</v>
      </c>
      <c r="W1358" s="41">
        <v>80</v>
      </c>
      <c r="X1358" s="40">
        <v>5161</v>
      </c>
    </row>
    <row r="1359" spans="20:24" x14ac:dyDescent="0.25">
      <c r="T1359" s="85" t="s">
        <v>133</v>
      </c>
      <c r="U1359" s="84">
        <v>83</v>
      </c>
      <c r="V1359" s="84">
        <v>5820</v>
      </c>
      <c r="W1359" s="10">
        <v>40</v>
      </c>
      <c r="X1359" s="84">
        <v>4972</v>
      </c>
    </row>
    <row r="1360" spans="20:24" x14ac:dyDescent="0.25">
      <c r="T1360" s="85" t="s">
        <v>201</v>
      </c>
      <c r="U1360" s="84">
        <v>0</v>
      </c>
      <c r="V1360" s="84">
        <v>200</v>
      </c>
      <c r="W1360" s="10">
        <v>0</v>
      </c>
      <c r="X1360" s="84">
        <v>0</v>
      </c>
    </row>
    <row r="1361" spans="20:24" x14ac:dyDescent="0.25">
      <c r="T1361" s="85" t="s">
        <v>134</v>
      </c>
      <c r="U1361" s="84">
        <v>0</v>
      </c>
      <c r="V1361" s="84">
        <v>17203</v>
      </c>
      <c r="W1361" s="10">
        <v>0</v>
      </c>
      <c r="X1361" s="84">
        <v>29</v>
      </c>
    </row>
    <row r="1362" spans="20:24" x14ac:dyDescent="0.25">
      <c r="T1362" s="85" t="s">
        <v>135</v>
      </c>
      <c r="U1362" s="84">
        <v>320</v>
      </c>
      <c r="V1362" s="84">
        <v>1458</v>
      </c>
      <c r="W1362" s="10">
        <v>40</v>
      </c>
      <c r="X1362" s="84">
        <v>160</v>
      </c>
    </row>
    <row r="1363" spans="20:24" x14ac:dyDescent="0.25">
      <c r="T1363" s="85" t="s">
        <v>202</v>
      </c>
      <c r="U1363" s="84">
        <v>171</v>
      </c>
      <c r="V1363" s="84">
        <v>171</v>
      </c>
      <c r="W1363" s="10">
        <v>0</v>
      </c>
      <c r="X1363" s="84">
        <v>0</v>
      </c>
    </row>
    <row r="1364" spans="20:24" x14ac:dyDescent="0.25">
      <c r="T1364" s="85" t="s">
        <v>136</v>
      </c>
      <c r="U1364" s="84">
        <v>0</v>
      </c>
      <c r="V1364" s="84">
        <v>2610</v>
      </c>
      <c r="W1364" s="10">
        <v>0</v>
      </c>
      <c r="X1364" s="84">
        <v>0</v>
      </c>
    </row>
    <row r="1365" spans="20:24" x14ac:dyDescent="0.25">
      <c r="T1365" s="33" t="s">
        <v>94</v>
      </c>
      <c r="U1365" s="37">
        <v>644</v>
      </c>
      <c r="V1365" s="37">
        <v>113329</v>
      </c>
      <c r="W1365" s="38">
        <v>334</v>
      </c>
      <c r="X1365" s="37">
        <v>95428</v>
      </c>
    </row>
    <row r="1366" spans="20:24" x14ac:dyDescent="0.25">
      <c r="T1366" s="39" t="s">
        <v>79</v>
      </c>
      <c r="U1366" s="40">
        <v>644</v>
      </c>
      <c r="V1366" s="40">
        <v>113329</v>
      </c>
      <c r="W1366" s="41">
        <v>334</v>
      </c>
      <c r="X1366" s="40">
        <v>95428</v>
      </c>
    </row>
    <row r="1367" spans="20:24" x14ac:dyDescent="0.25">
      <c r="T1367" s="85" t="s">
        <v>137</v>
      </c>
      <c r="U1367" s="84">
        <v>0</v>
      </c>
      <c r="V1367" s="84">
        <v>98641</v>
      </c>
      <c r="W1367" s="10">
        <v>0</v>
      </c>
      <c r="X1367" s="84">
        <v>84807</v>
      </c>
    </row>
    <row r="1368" spans="20:24" x14ac:dyDescent="0.25">
      <c r="T1368" s="85" t="s">
        <v>138</v>
      </c>
      <c r="U1368" s="84">
        <v>395</v>
      </c>
      <c r="V1368" s="84">
        <v>13318</v>
      </c>
      <c r="W1368" s="10">
        <v>283</v>
      </c>
      <c r="X1368" s="84">
        <v>10393</v>
      </c>
    </row>
    <row r="1369" spans="20:24" x14ac:dyDescent="0.25">
      <c r="T1369" s="85" t="s">
        <v>140</v>
      </c>
      <c r="U1369" s="84">
        <v>208</v>
      </c>
      <c r="V1369" s="84">
        <v>1329</v>
      </c>
      <c r="W1369" s="10">
        <v>51</v>
      </c>
      <c r="X1369" s="84">
        <v>228</v>
      </c>
    </row>
    <row r="1370" spans="20:24" x14ac:dyDescent="0.25">
      <c r="T1370" s="85" t="s">
        <v>141</v>
      </c>
      <c r="U1370" s="84">
        <v>41</v>
      </c>
      <c r="V1370" s="84">
        <v>41</v>
      </c>
      <c r="W1370" s="10">
        <v>0</v>
      </c>
      <c r="X1370" s="84">
        <v>0</v>
      </c>
    </row>
    <row r="1371" spans="20:24" x14ac:dyDescent="0.25">
      <c r="T1371" s="33" t="s">
        <v>96</v>
      </c>
      <c r="U1371" s="37">
        <v>330</v>
      </c>
      <c r="V1371" s="37">
        <v>6506</v>
      </c>
      <c r="W1371" s="38">
        <v>80</v>
      </c>
      <c r="X1371" s="37">
        <v>1766</v>
      </c>
    </row>
    <row r="1372" spans="20:24" x14ac:dyDescent="0.25">
      <c r="T1372" s="39" t="s">
        <v>79</v>
      </c>
      <c r="U1372" s="40">
        <v>330</v>
      </c>
      <c r="V1372" s="40">
        <v>6506</v>
      </c>
      <c r="W1372" s="41">
        <v>80</v>
      </c>
      <c r="X1372" s="40">
        <v>1766</v>
      </c>
    </row>
    <row r="1373" spans="20:24" x14ac:dyDescent="0.25">
      <c r="T1373" s="85" t="s">
        <v>147</v>
      </c>
      <c r="U1373" s="84">
        <v>62</v>
      </c>
      <c r="V1373" s="84">
        <v>1347</v>
      </c>
      <c r="W1373" s="10">
        <v>0</v>
      </c>
      <c r="X1373" s="84">
        <v>0</v>
      </c>
    </row>
    <row r="1374" spans="20:24" x14ac:dyDescent="0.25">
      <c r="T1374" s="85" t="s">
        <v>223</v>
      </c>
      <c r="U1374" s="84">
        <v>0</v>
      </c>
      <c r="V1374" s="84">
        <v>1418</v>
      </c>
      <c r="W1374" s="10">
        <v>0</v>
      </c>
      <c r="X1374" s="84">
        <v>567</v>
      </c>
    </row>
    <row r="1375" spans="20:24" x14ac:dyDescent="0.25">
      <c r="T1375" s="85" t="s">
        <v>148</v>
      </c>
      <c r="U1375" s="84">
        <v>0</v>
      </c>
      <c r="V1375" s="84">
        <v>2459</v>
      </c>
      <c r="W1375" s="10">
        <v>0</v>
      </c>
      <c r="X1375" s="84">
        <v>643</v>
      </c>
    </row>
    <row r="1376" spans="20:24" x14ac:dyDescent="0.25">
      <c r="T1376" s="85" t="s">
        <v>227</v>
      </c>
      <c r="U1376" s="84">
        <v>0</v>
      </c>
      <c r="V1376" s="84">
        <v>700</v>
      </c>
      <c r="W1376" s="10">
        <v>0</v>
      </c>
      <c r="X1376" s="84">
        <v>476</v>
      </c>
    </row>
    <row r="1377" spans="20:24" x14ac:dyDescent="0.25">
      <c r="T1377" s="85" t="s">
        <v>149</v>
      </c>
      <c r="U1377" s="84">
        <v>38</v>
      </c>
      <c r="V1377" s="84">
        <v>352</v>
      </c>
      <c r="W1377" s="10">
        <v>0</v>
      </c>
      <c r="X1377" s="84">
        <v>0</v>
      </c>
    </row>
    <row r="1378" spans="20:24" x14ac:dyDescent="0.25">
      <c r="T1378" s="85" t="s">
        <v>228</v>
      </c>
      <c r="U1378" s="84">
        <v>230</v>
      </c>
      <c r="V1378" s="84">
        <v>230</v>
      </c>
      <c r="W1378" s="10">
        <v>80</v>
      </c>
      <c r="X1378" s="84">
        <v>80</v>
      </c>
    </row>
    <row r="1379" spans="20:24" x14ac:dyDescent="0.25">
      <c r="T1379" s="33" t="s">
        <v>98</v>
      </c>
      <c r="U1379" s="37">
        <v>1778</v>
      </c>
      <c r="V1379" s="37">
        <v>57098</v>
      </c>
      <c r="W1379" s="38">
        <v>840</v>
      </c>
      <c r="X1379" s="37">
        <v>25983</v>
      </c>
    </row>
    <row r="1380" spans="20:24" x14ac:dyDescent="0.25">
      <c r="T1380" s="39" t="s">
        <v>79</v>
      </c>
      <c r="U1380" s="40">
        <v>1778</v>
      </c>
      <c r="V1380" s="40">
        <v>57098</v>
      </c>
      <c r="W1380" s="41">
        <v>840</v>
      </c>
      <c r="X1380" s="40">
        <v>25983</v>
      </c>
    </row>
    <row r="1381" spans="20:24" x14ac:dyDescent="0.25">
      <c r="T1381" s="85" t="s">
        <v>183</v>
      </c>
      <c r="U1381" s="84">
        <v>0</v>
      </c>
      <c r="V1381" s="84">
        <v>53871</v>
      </c>
      <c r="W1381" s="10">
        <v>0</v>
      </c>
      <c r="X1381" s="84">
        <v>24557</v>
      </c>
    </row>
    <row r="1382" spans="20:24" x14ac:dyDescent="0.25">
      <c r="T1382" s="85" t="s">
        <v>184</v>
      </c>
      <c r="U1382" s="84">
        <v>1073</v>
      </c>
      <c r="V1382" s="84">
        <v>2522</v>
      </c>
      <c r="W1382" s="10">
        <v>808</v>
      </c>
      <c r="X1382" s="84">
        <v>1394</v>
      </c>
    </row>
    <row r="1383" spans="20:24" x14ac:dyDescent="0.25">
      <c r="T1383" s="85" t="s">
        <v>185</v>
      </c>
      <c r="U1383" s="84">
        <v>705</v>
      </c>
      <c r="V1383" s="84">
        <v>705</v>
      </c>
      <c r="W1383" s="10">
        <v>32</v>
      </c>
      <c r="X1383" s="84">
        <v>32</v>
      </c>
    </row>
    <row r="1384" spans="20:24" x14ac:dyDescent="0.25">
      <c r="T1384" s="34" t="s">
        <v>99</v>
      </c>
      <c r="U1384" s="35">
        <v>1661</v>
      </c>
      <c r="V1384" s="35">
        <v>42218</v>
      </c>
      <c r="W1384" s="36">
        <v>497</v>
      </c>
      <c r="X1384" s="35">
        <v>3997</v>
      </c>
    </row>
    <row r="1385" spans="20:24" x14ac:dyDescent="0.25">
      <c r="T1385" s="33" t="s">
        <v>100</v>
      </c>
      <c r="U1385" s="37">
        <v>1181</v>
      </c>
      <c r="V1385" s="37">
        <v>39882</v>
      </c>
      <c r="W1385" s="38">
        <v>17</v>
      </c>
      <c r="X1385" s="37">
        <v>1661</v>
      </c>
    </row>
    <row r="1386" spans="20:24" x14ac:dyDescent="0.25">
      <c r="T1386" s="39" t="s">
        <v>153</v>
      </c>
      <c r="U1386" s="40">
        <v>1181</v>
      </c>
      <c r="V1386" s="40">
        <v>39882</v>
      </c>
      <c r="W1386" s="41">
        <v>17</v>
      </c>
      <c r="X1386" s="40">
        <v>1661</v>
      </c>
    </row>
    <row r="1387" spans="20:24" x14ac:dyDescent="0.25">
      <c r="T1387" s="85" t="s">
        <v>154</v>
      </c>
      <c r="U1387" s="84">
        <v>64</v>
      </c>
      <c r="V1387" s="84">
        <v>1907</v>
      </c>
      <c r="W1387" s="10">
        <v>0</v>
      </c>
      <c r="X1387" s="84">
        <v>0</v>
      </c>
    </row>
    <row r="1388" spans="20:24" x14ac:dyDescent="0.25">
      <c r="T1388" s="85" t="s">
        <v>155</v>
      </c>
      <c r="U1388" s="84">
        <v>977</v>
      </c>
      <c r="V1388" s="84">
        <v>31954</v>
      </c>
      <c r="W1388" s="10">
        <v>17</v>
      </c>
      <c r="X1388" s="84">
        <v>1661</v>
      </c>
    </row>
    <row r="1389" spans="20:24" x14ac:dyDescent="0.25">
      <c r="T1389" s="85" t="s">
        <v>186</v>
      </c>
      <c r="U1389" s="84">
        <v>140</v>
      </c>
      <c r="V1389" s="84">
        <v>6021</v>
      </c>
      <c r="W1389" s="10">
        <v>0</v>
      </c>
      <c r="X1389" s="84">
        <v>0</v>
      </c>
    </row>
    <row r="1390" spans="20:24" x14ac:dyDescent="0.25">
      <c r="T1390" s="33" t="s">
        <v>101</v>
      </c>
      <c r="U1390" s="37">
        <v>480</v>
      </c>
      <c r="V1390" s="37">
        <v>2336</v>
      </c>
      <c r="W1390" s="38">
        <v>480</v>
      </c>
      <c r="X1390" s="37">
        <v>2336</v>
      </c>
    </row>
    <row r="1391" spans="20:24" x14ac:dyDescent="0.25">
      <c r="T1391" s="39" t="s">
        <v>79</v>
      </c>
      <c r="U1391" s="40">
        <v>480</v>
      </c>
      <c r="V1391" s="40">
        <v>2336</v>
      </c>
      <c r="W1391" s="41">
        <v>480</v>
      </c>
      <c r="X1391" s="40">
        <v>2336</v>
      </c>
    </row>
    <row r="1392" spans="20:24" x14ac:dyDescent="0.25">
      <c r="T1392" s="85" t="s">
        <v>157</v>
      </c>
      <c r="U1392" s="84">
        <v>480</v>
      </c>
      <c r="V1392" s="84">
        <v>2336</v>
      </c>
      <c r="W1392" s="10">
        <v>480</v>
      </c>
      <c r="X1392" s="84">
        <v>2336</v>
      </c>
    </row>
    <row r="1393" spans="20:24" x14ac:dyDescent="0.25">
      <c r="T1393" s="34" t="s">
        <v>103</v>
      </c>
      <c r="U1393" s="35">
        <v>57</v>
      </c>
      <c r="V1393" s="35">
        <v>431</v>
      </c>
      <c r="W1393" s="36">
        <v>53</v>
      </c>
      <c r="X1393" s="35">
        <v>384</v>
      </c>
    </row>
    <row r="1394" spans="20:24" x14ac:dyDescent="0.25">
      <c r="T1394" s="33" t="s">
        <v>104</v>
      </c>
      <c r="U1394" s="37">
        <v>57</v>
      </c>
      <c r="V1394" s="37">
        <v>431</v>
      </c>
      <c r="W1394" s="38">
        <v>53</v>
      </c>
      <c r="X1394" s="37">
        <v>384</v>
      </c>
    </row>
    <row r="1395" spans="20:24" x14ac:dyDescent="0.25">
      <c r="T1395" s="39" t="s">
        <v>79</v>
      </c>
      <c r="U1395" s="40">
        <v>57</v>
      </c>
      <c r="V1395" s="40">
        <v>431</v>
      </c>
      <c r="W1395" s="41">
        <v>53</v>
      </c>
      <c r="X1395" s="40">
        <v>384</v>
      </c>
    </row>
    <row r="1396" spans="20:24" x14ac:dyDescent="0.25">
      <c r="T1396" s="85" t="s">
        <v>188</v>
      </c>
      <c r="U1396" s="84">
        <v>31</v>
      </c>
      <c r="V1396" s="84">
        <v>31</v>
      </c>
      <c r="W1396" s="10">
        <v>31</v>
      </c>
      <c r="X1396" s="84">
        <v>31</v>
      </c>
    </row>
    <row r="1397" spans="20:24" x14ac:dyDescent="0.25">
      <c r="T1397" s="85" t="s">
        <v>189</v>
      </c>
      <c r="U1397" s="84">
        <v>26</v>
      </c>
      <c r="V1397" s="84">
        <v>365</v>
      </c>
      <c r="W1397" s="10">
        <v>22</v>
      </c>
      <c r="X1397" s="84">
        <v>330</v>
      </c>
    </row>
    <row r="1398" spans="20:24" x14ac:dyDescent="0.25">
      <c r="T1398" s="85" t="s">
        <v>224</v>
      </c>
      <c r="U1398" s="84">
        <v>0</v>
      </c>
      <c r="V1398" s="84">
        <v>35</v>
      </c>
      <c r="W1398" s="10">
        <v>0</v>
      </c>
      <c r="X1398" s="84">
        <v>23</v>
      </c>
    </row>
    <row r="1399" spans="20:24" x14ac:dyDescent="0.25">
      <c r="T1399" s="74" t="s">
        <v>45</v>
      </c>
      <c r="U1399" s="77">
        <v>210815</v>
      </c>
      <c r="V1399" s="77">
        <v>6437598</v>
      </c>
      <c r="W1399" s="78">
        <v>22996</v>
      </c>
      <c r="X1399" s="77">
        <v>3308398</v>
      </c>
    </row>
    <row r="1400" spans="20:24" x14ac:dyDescent="0.25">
      <c r="T1400" s="34" t="s">
        <v>76</v>
      </c>
      <c r="U1400" s="35">
        <v>131812</v>
      </c>
      <c r="V1400" s="35">
        <v>5297920</v>
      </c>
      <c r="W1400" s="36">
        <v>16017</v>
      </c>
      <c r="X1400" s="35">
        <v>2951147</v>
      </c>
    </row>
    <row r="1401" spans="20:24" x14ac:dyDescent="0.25">
      <c r="T1401" s="33" t="s">
        <v>77</v>
      </c>
      <c r="U1401" s="37">
        <v>1290</v>
      </c>
      <c r="V1401" s="37">
        <v>1076500</v>
      </c>
      <c r="W1401" s="38">
        <v>306</v>
      </c>
      <c r="X1401" s="37">
        <v>301516</v>
      </c>
    </row>
    <row r="1402" spans="20:24" x14ac:dyDescent="0.25">
      <c r="T1402" s="39" t="s">
        <v>79</v>
      </c>
      <c r="U1402" s="40">
        <v>1290</v>
      </c>
      <c r="V1402" s="40">
        <v>1076500</v>
      </c>
      <c r="W1402" s="41">
        <v>306</v>
      </c>
      <c r="X1402" s="40">
        <v>301516</v>
      </c>
    </row>
    <row r="1403" spans="20:24" x14ac:dyDescent="0.25">
      <c r="T1403" s="85" t="s">
        <v>81</v>
      </c>
      <c r="U1403" s="84">
        <v>1290</v>
      </c>
      <c r="V1403" s="84">
        <v>1076500</v>
      </c>
      <c r="W1403" s="10">
        <v>306</v>
      </c>
      <c r="X1403" s="84">
        <v>301516</v>
      </c>
    </row>
    <row r="1404" spans="20:24" x14ac:dyDescent="0.25">
      <c r="T1404" s="33" t="s">
        <v>78</v>
      </c>
      <c r="U1404" s="37">
        <v>1005</v>
      </c>
      <c r="V1404" s="37">
        <v>265549</v>
      </c>
      <c r="W1404" s="38">
        <v>67</v>
      </c>
      <c r="X1404" s="37">
        <v>92723</v>
      </c>
    </row>
    <row r="1405" spans="20:24" x14ac:dyDescent="0.25">
      <c r="T1405" s="39" t="s">
        <v>79</v>
      </c>
      <c r="U1405" s="40">
        <v>1005</v>
      </c>
      <c r="V1405" s="40">
        <v>265549</v>
      </c>
      <c r="W1405" s="41">
        <v>67</v>
      </c>
      <c r="X1405" s="40">
        <v>92723</v>
      </c>
    </row>
    <row r="1406" spans="20:24" x14ac:dyDescent="0.25">
      <c r="T1406" s="85" t="s">
        <v>85</v>
      </c>
      <c r="U1406" s="84">
        <v>107</v>
      </c>
      <c r="V1406" s="84">
        <v>152178</v>
      </c>
      <c r="W1406" s="10">
        <v>34</v>
      </c>
      <c r="X1406" s="84">
        <v>48442</v>
      </c>
    </row>
    <row r="1407" spans="20:24" x14ac:dyDescent="0.25">
      <c r="T1407" s="85" t="s">
        <v>166</v>
      </c>
      <c r="U1407" s="84">
        <v>898</v>
      </c>
      <c r="V1407" s="84">
        <v>113371</v>
      </c>
      <c r="W1407" s="10">
        <v>33</v>
      </c>
      <c r="X1407" s="84">
        <v>44281</v>
      </c>
    </row>
    <row r="1408" spans="20:24" x14ac:dyDescent="0.25">
      <c r="T1408" s="33" t="s">
        <v>80</v>
      </c>
      <c r="U1408" s="37">
        <v>1599</v>
      </c>
      <c r="V1408" s="37">
        <v>1331247</v>
      </c>
      <c r="W1408" s="38">
        <v>1049</v>
      </c>
      <c r="X1408" s="37">
        <v>978714</v>
      </c>
    </row>
    <row r="1409" spans="20:24" x14ac:dyDescent="0.25">
      <c r="T1409" s="39" t="s">
        <v>79</v>
      </c>
      <c r="U1409" s="40">
        <v>1599</v>
      </c>
      <c r="V1409" s="40">
        <v>1331247</v>
      </c>
      <c r="W1409" s="41">
        <v>1049</v>
      </c>
      <c r="X1409" s="40">
        <v>978714</v>
      </c>
    </row>
    <row r="1410" spans="20:24" x14ac:dyDescent="0.25">
      <c r="T1410" s="85" t="s">
        <v>167</v>
      </c>
      <c r="U1410" s="84">
        <v>1599</v>
      </c>
      <c r="V1410" s="84">
        <v>1331247</v>
      </c>
      <c r="W1410" s="10">
        <v>1049</v>
      </c>
      <c r="X1410" s="84">
        <v>978714</v>
      </c>
    </row>
    <row r="1411" spans="20:24" x14ac:dyDescent="0.25">
      <c r="T1411" s="33" t="s">
        <v>82</v>
      </c>
      <c r="U1411" s="37">
        <v>299</v>
      </c>
      <c r="V1411" s="37">
        <v>171419</v>
      </c>
      <c r="W1411" s="38">
        <v>168</v>
      </c>
      <c r="X1411" s="37">
        <v>106501</v>
      </c>
    </row>
    <row r="1412" spans="20:24" x14ac:dyDescent="0.25">
      <c r="T1412" s="39" t="s">
        <v>79</v>
      </c>
      <c r="U1412" s="40">
        <v>299</v>
      </c>
      <c r="V1412" s="40">
        <v>171419</v>
      </c>
      <c r="W1412" s="41">
        <v>168</v>
      </c>
      <c r="X1412" s="40">
        <v>106501</v>
      </c>
    </row>
    <row r="1413" spans="20:24" x14ac:dyDescent="0.25">
      <c r="T1413" s="85" t="s">
        <v>89</v>
      </c>
      <c r="U1413" s="84">
        <v>131</v>
      </c>
      <c r="V1413" s="84">
        <v>64918</v>
      </c>
      <c r="W1413" s="10">
        <v>0</v>
      </c>
      <c r="X1413" s="84">
        <v>0</v>
      </c>
    </row>
    <row r="1414" spans="20:24" x14ac:dyDescent="0.25">
      <c r="T1414" s="85" t="s">
        <v>168</v>
      </c>
      <c r="U1414" s="84">
        <v>168</v>
      </c>
      <c r="V1414" s="84">
        <v>106501</v>
      </c>
      <c r="W1414" s="10">
        <v>168</v>
      </c>
      <c r="X1414" s="84">
        <v>106501</v>
      </c>
    </row>
    <row r="1415" spans="20:24" x14ac:dyDescent="0.25">
      <c r="T1415" s="33" t="s">
        <v>83</v>
      </c>
      <c r="U1415" s="37">
        <v>114264</v>
      </c>
      <c r="V1415" s="37">
        <v>2143249</v>
      </c>
      <c r="W1415" s="38">
        <v>12952</v>
      </c>
      <c r="X1415" s="37">
        <v>1432199</v>
      </c>
    </row>
    <row r="1416" spans="20:24" x14ac:dyDescent="0.25">
      <c r="T1416" s="39" t="s">
        <v>109</v>
      </c>
      <c r="U1416" s="40">
        <v>82146</v>
      </c>
      <c r="V1416" s="40">
        <v>1558920</v>
      </c>
      <c r="W1416" s="41">
        <v>9588</v>
      </c>
      <c r="X1416" s="40">
        <v>1181459</v>
      </c>
    </row>
    <row r="1417" spans="20:24" x14ac:dyDescent="0.25">
      <c r="T1417" s="85" t="s">
        <v>110</v>
      </c>
      <c r="U1417" s="84">
        <v>11341</v>
      </c>
      <c r="V1417" s="84">
        <v>1380968</v>
      </c>
      <c r="W1417" s="10">
        <v>9588</v>
      </c>
      <c r="X1417" s="84">
        <v>1181459</v>
      </c>
    </row>
    <row r="1418" spans="20:24" x14ac:dyDescent="0.25">
      <c r="T1418" s="85" t="s">
        <v>222</v>
      </c>
      <c r="U1418" s="84">
        <v>70805</v>
      </c>
      <c r="V1418" s="84">
        <v>177952</v>
      </c>
      <c r="W1418" s="10">
        <v>0</v>
      </c>
      <c r="X1418" s="84">
        <v>0</v>
      </c>
    </row>
    <row r="1419" spans="20:24" x14ac:dyDescent="0.25">
      <c r="T1419" s="39" t="s">
        <v>111</v>
      </c>
      <c r="U1419" s="40">
        <v>6945</v>
      </c>
      <c r="V1419" s="40">
        <v>541106</v>
      </c>
      <c r="W1419" s="41">
        <v>3364</v>
      </c>
      <c r="X1419" s="40">
        <v>250740</v>
      </c>
    </row>
    <row r="1420" spans="20:24" x14ac:dyDescent="0.25">
      <c r="T1420" s="85" t="s">
        <v>112</v>
      </c>
      <c r="U1420" s="84">
        <v>6316</v>
      </c>
      <c r="V1420" s="84">
        <v>539126</v>
      </c>
      <c r="W1420" s="10">
        <v>3364</v>
      </c>
      <c r="X1420" s="84">
        <v>250740</v>
      </c>
    </row>
    <row r="1421" spans="20:24" x14ac:dyDescent="0.25">
      <c r="T1421" s="85" t="s">
        <v>197</v>
      </c>
      <c r="U1421" s="84">
        <v>629</v>
      </c>
      <c r="V1421" s="84">
        <v>1980</v>
      </c>
      <c r="W1421" s="10">
        <v>0</v>
      </c>
      <c r="X1421" s="84">
        <v>0</v>
      </c>
    </row>
    <row r="1422" spans="20:24" x14ac:dyDescent="0.25">
      <c r="T1422" s="39" t="s">
        <v>113</v>
      </c>
      <c r="U1422" s="40">
        <v>25173</v>
      </c>
      <c r="V1422" s="40">
        <v>43223</v>
      </c>
      <c r="W1422" s="41">
        <v>0</v>
      </c>
      <c r="X1422" s="40">
        <v>0</v>
      </c>
    </row>
    <row r="1423" spans="20:24" x14ac:dyDescent="0.25">
      <c r="T1423" s="85" t="s">
        <v>169</v>
      </c>
      <c r="U1423" s="84">
        <v>2435</v>
      </c>
      <c r="V1423" s="84">
        <v>12970</v>
      </c>
      <c r="W1423" s="10">
        <v>0</v>
      </c>
      <c r="X1423" s="84">
        <v>0</v>
      </c>
    </row>
    <row r="1424" spans="20:24" x14ac:dyDescent="0.25">
      <c r="T1424" s="85" t="s">
        <v>114</v>
      </c>
      <c r="U1424" s="84">
        <v>4085</v>
      </c>
      <c r="V1424" s="84">
        <v>11578</v>
      </c>
      <c r="W1424" s="10">
        <v>0</v>
      </c>
      <c r="X1424" s="84">
        <v>0</v>
      </c>
    </row>
    <row r="1425" spans="20:24" x14ac:dyDescent="0.25">
      <c r="T1425" s="85" t="s">
        <v>198</v>
      </c>
      <c r="U1425" s="84">
        <v>18653</v>
      </c>
      <c r="V1425" s="84">
        <v>18675</v>
      </c>
      <c r="W1425" s="10">
        <v>0</v>
      </c>
      <c r="X1425" s="84">
        <v>0</v>
      </c>
    </row>
    <row r="1426" spans="20:24" x14ac:dyDescent="0.25">
      <c r="T1426" s="33" t="s">
        <v>84</v>
      </c>
      <c r="U1426" s="37">
        <v>13355</v>
      </c>
      <c r="V1426" s="37">
        <v>309956</v>
      </c>
      <c r="W1426" s="38">
        <v>1475</v>
      </c>
      <c r="X1426" s="37">
        <v>39494</v>
      </c>
    </row>
    <row r="1427" spans="20:24" x14ac:dyDescent="0.25">
      <c r="T1427" s="39" t="s">
        <v>79</v>
      </c>
      <c r="U1427" s="40">
        <v>13355</v>
      </c>
      <c r="V1427" s="40">
        <v>309956</v>
      </c>
      <c r="W1427" s="41">
        <v>1475</v>
      </c>
      <c r="X1427" s="40">
        <v>39494</v>
      </c>
    </row>
    <row r="1428" spans="20:24" x14ac:dyDescent="0.25">
      <c r="T1428" s="85" t="s">
        <v>170</v>
      </c>
      <c r="U1428" s="84">
        <v>11229</v>
      </c>
      <c r="V1428" s="84">
        <v>303392</v>
      </c>
      <c r="W1428" s="10">
        <v>1475</v>
      </c>
      <c r="X1428" s="84">
        <v>39494</v>
      </c>
    </row>
    <row r="1429" spans="20:24" x14ac:dyDescent="0.25">
      <c r="T1429" s="85" t="s">
        <v>203</v>
      </c>
      <c r="U1429" s="84">
        <v>2126</v>
      </c>
      <c r="V1429" s="84">
        <v>5415</v>
      </c>
      <c r="W1429" s="10">
        <v>0</v>
      </c>
      <c r="X1429" s="84">
        <v>0</v>
      </c>
    </row>
    <row r="1430" spans="20:24" x14ac:dyDescent="0.25">
      <c r="T1430" s="85" t="s">
        <v>233</v>
      </c>
      <c r="U1430" s="84">
        <v>0</v>
      </c>
      <c r="V1430" s="84">
        <v>1149</v>
      </c>
      <c r="W1430" s="10">
        <v>0</v>
      </c>
      <c r="X1430" s="84">
        <v>0</v>
      </c>
    </row>
    <row r="1431" spans="20:24" x14ac:dyDescent="0.25">
      <c r="T1431" s="34" t="s">
        <v>90</v>
      </c>
      <c r="U1431" s="35">
        <v>43106</v>
      </c>
      <c r="V1431" s="35">
        <v>573373</v>
      </c>
      <c r="W1431" s="36">
        <v>1320</v>
      </c>
      <c r="X1431" s="35">
        <v>73753</v>
      </c>
    </row>
    <row r="1432" spans="20:24" x14ac:dyDescent="0.25">
      <c r="T1432" s="33" t="s">
        <v>92</v>
      </c>
      <c r="U1432" s="37">
        <v>5315</v>
      </c>
      <c r="V1432" s="37">
        <v>96374</v>
      </c>
      <c r="W1432" s="38">
        <v>148</v>
      </c>
      <c r="X1432" s="37">
        <v>4633</v>
      </c>
    </row>
    <row r="1433" spans="20:24" x14ac:dyDescent="0.25">
      <c r="T1433" s="39" t="s">
        <v>124</v>
      </c>
      <c r="U1433" s="40">
        <v>4914</v>
      </c>
      <c r="V1433" s="40">
        <v>82307</v>
      </c>
      <c r="W1433" s="41">
        <v>133</v>
      </c>
      <c r="X1433" s="40">
        <v>4164</v>
      </c>
    </row>
    <row r="1434" spans="20:24" x14ac:dyDescent="0.25">
      <c r="T1434" s="85" t="s">
        <v>125</v>
      </c>
      <c r="U1434" s="84">
        <v>0</v>
      </c>
      <c r="V1434" s="84">
        <v>6721</v>
      </c>
      <c r="W1434" s="10">
        <v>0</v>
      </c>
      <c r="X1434" s="84">
        <v>0</v>
      </c>
    </row>
    <row r="1435" spans="20:24" x14ac:dyDescent="0.25">
      <c r="T1435" s="85" t="s">
        <v>126</v>
      </c>
      <c r="U1435" s="84">
        <v>3906</v>
      </c>
      <c r="V1435" s="84">
        <v>73910</v>
      </c>
      <c r="W1435" s="10">
        <v>133</v>
      </c>
      <c r="X1435" s="84">
        <v>4164</v>
      </c>
    </row>
    <row r="1436" spans="20:24" x14ac:dyDescent="0.25">
      <c r="T1436" s="85" t="s">
        <v>214</v>
      </c>
      <c r="U1436" s="84">
        <v>0</v>
      </c>
      <c r="V1436" s="84">
        <v>192</v>
      </c>
      <c r="W1436" s="10">
        <v>0</v>
      </c>
      <c r="X1436" s="84">
        <v>0</v>
      </c>
    </row>
    <row r="1437" spans="20:24" x14ac:dyDescent="0.25">
      <c r="T1437" s="85" t="s">
        <v>127</v>
      </c>
      <c r="U1437" s="84">
        <v>1008</v>
      </c>
      <c r="V1437" s="84">
        <v>1484</v>
      </c>
      <c r="W1437" s="10">
        <v>0</v>
      </c>
      <c r="X1437" s="84">
        <v>0</v>
      </c>
    </row>
    <row r="1438" spans="20:24" x14ac:dyDescent="0.25">
      <c r="T1438" s="39" t="s">
        <v>128</v>
      </c>
      <c r="U1438" s="40">
        <v>401</v>
      </c>
      <c r="V1438" s="40">
        <v>14067</v>
      </c>
      <c r="W1438" s="41">
        <v>15</v>
      </c>
      <c r="X1438" s="40">
        <v>469</v>
      </c>
    </row>
    <row r="1439" spans="20:24" x14ac:dyDescent="0.25">
      <c r="T1439" s="85" t="s">
        <v>129</v>
      </c>
      <c r="U1439" s="84">
        <v>0</v>
      </c>
      <c r="V1439" s="84">
        <v>3898</v>
      </c>
      <c r="W1439" s="10">
        <v>0</v>
      </c>
      <c r="X1439" s="84">
        <v>0</v>
      </c>
    </row>
    <row r="1440" spans="20:24" x14ac:dyDescent="0.25">
      <c r="T1440" s="85" t="s">
        <v>130</v>
      </c>
      <c r="U1440" s="84">
        <v>364</v>
      </c>
      <c r="V1440" s="84">
        <v>10115</v>
      </c>
      <c r="W1440" s="10">
        <v>15</v>
      </c>
      <c r="X1440" s="84">
        <v>469</v>
      </c>
    </row>
    <row r="1441" spans="20:24" x14ac:dyDescent="0.25">
      <c r="T1441" s="85" t="s">
        <v>132</v>
      </c>
      <c r="U1441" s="84">
        <v>37</v>
      </c>
      <c r="V1441" s="84">
        <v>54</v>
      </c>
      <c r="W1441" s="10">
        <v>0</v>
      </c>
      <c r="X1441" s="84">
        <v>0</v>
      </c>
    </row>
    <row r="1442" spans="20:24" x14ac:dyDescent="0.25">
      <c r="T1442" s="33" t="s">
        <v>94</v>
      </c>
      <c r="U1442" s="37">
        <v>7993</v>
      </c>
      <c r="V1442" s="37">
        <v>112727</v>
      </c>
      <c r="W1442" s="38">
        <v>1172</v>
      </c>
      <c r="X1442" s="37">
        <v>69120</v>
      </c>
    </row>
    <row r="1443" spans="20:24" x14ac:dyDescent="0.25">
      <c r="T1443" s="39" t="s">
        <v>79</v>
      </c>
      <c r="U1443" s="40">
        <v>7993</v>
      </c>
      <c r="V1443" s="40">
        <v>112727</v>
      </c>
      <c r="W1443" s="41">
        <v>1172</v>
      </c>
      <c r="X1443" s="40">
        <v>69120</v>
      </c>
    </row>
    <row r="1444" spans="20:24" x14ac:dyDescent="0.25">
      <c r="T1444" s="85" t="s">
        <v>137</v>
      </c>
      <c r="U1444" s="84">
        <v>0</v>
      </c>
      <c r="V1444" s="84">
        <v>6188</v>
      </c>
      <c r="W1444" s="10">
        <v>0</v>
      </c>
      <c r="X1444" s="84">
        <v>0</v>
      </c>
    </row>
    <row r="1445" spans="20:24" x14ac:dyDescent="0.25">
      <c r="T1445" s="85" t="s">
        <v>138</v>
      </c>
      <c r="U1445" s="84">
        <v>2417</v>
      </c>
      <c r="V1445" s="84">
        <v>99240</v>
      </c>
      <c r="W1445" s="10">
        <v>495</v>
      </c>
      <c r="X1445" s="84">
        <v>67088</v>
      </c>
    </row>
    <row r="1446" spans="20:24" x14ac:dyDescent="0.25">
      <c r="T1446" s="85" t="s">
        <v>139</v>
      </c>
      <c r="U1446" s="84">
        <v>0</v>
      </c>
      <c r="V1446" s="84">
        <v>143</v>
      </c>
      <c r="W1446" s="10">
        <v>0</v>
      </c>
      <c r="X1446" s="84">
        <v>0</v>
      </c>
    </row>
    <row r="1447" spans="20:24" x14ac:dyDescent="0.25">
      <c r="T1447" s="85" t="s">
        <v>140</v>
      </c>
      <c r="U1447" s="84">
        <v>5576</v>
      </c>
      <c r="V1447" s="84">
        <v>7156</v>
      </c>
      <c r="W1447" s="10">
        <v>677</v>
      </c>
      <c r="X1447" s="84">
        <v>2032</v>
      </c>
    </row>
    <row r="1448" spans="20:24" x14ac:dyDescent="0.25">
      <c r="T1448" s="33" t="s">
        <v>95</v>
      </c>
      <c r="U1448" s="37">
        <v>18436</v>
      </c>
      <c r="V1448" s="37">
        <v>218177</v>
      </c>
      <c r="W1448" s="38">
        <v>0</v>
      </c>
      <c r="X1448" s="37">
        <v>0</v>
      </c>
    </row>
    <row r="1449" spans="20:24" x14ac:dyDescent="0.25">
      <c r="T1449" s="39" t="s">
        <v>79</v>
      </c>
      <c r="U1449" s="40">
        <v>18436</v>
      </c>
      <c r="V1449" s="40">
        <v>218177</v>
      </c>
      <c r="W1449" s="41">
        <v>0</v>
      </c>
      <c r="X1449" s="40">
        <v>0</v>
      </c>
    </row>
    <row r="1450" spans="20:24" x14ac:dyDescent="0.25">
      <c r="T1450" s="85" t="s">
        <v>142</v>
      </c>
      <c r="U1450" s="84">
        <v>0</v>
      </c>
      <c r="V1450" s="84">
        <v>97019</v>
      </c>
      <c r="W1450" s="10">
        <v>0</v>
      </c>
      <c r="X1450" s="84">
        <v>0</v>
      </c>
    </row>
    <row r="1451" spans="20:24" x14ac:dyDescent="0.25">
      <c r="T1451" s="85" t="s">
        <v>143</v>
      </c>
      <c r="U1451" s="84">
        <v>485</v>
      </c>
      <c r="V1451" s="84">
        <v>5258</v>
      </c>
      <c r="W1451" s="10">
        <v>0</v>
      </c>
      <c r="X1451" s="84">
        <v>0</v>
      </c>
    </row>
    <row r="1452" spans="20:24" x14ac:dyDescent="0.25">
      <c r="T1452" s="85" t="s">
        <v>144</v>
      </c>
      <c r="U1452" s="84">
        <v>0</v>
      </c>
      <c r="V1452" s="84">
        <v>13101</v>
      </c>
      <c r="W1452" s="10">
        <v>0</v>
      </c>
      <c r="X1452" s="84">
        <v>0</v>
      </c>
    </row>
    <row r="1453" spans="20:24" x14ac:dyDescent="0.25">
      <c r="T1453" s="85" t="s">
        <v>181</v>
      </c>
      <c r="U1453" s="84">
        <v>0</v>
      </c>
      <c r="V1453" s="84">
        <v>62104</v>
      </c>
      <c r="W1453" s="10">
        <v>0</v>
      </c>
      <c r="X1453" s="84">
        <v>0</v>
      </c>
    </row>
    <row r="1454" spans="20:24" x14ac:dyDescent="0.25">
      <c r="T1454" s="85" t="s">
        <v>145</v>
      </c>
      <c r="U1454" s="84">
        <v>0</v>
      </c>
      <c r="V1454" s="84">
        <v>15765</v>
      </c>
      <c r="W1454" s="10">
        <v>0</v>
      </c>
      <c r="X1454" s="84">
        <v>0</v>
      </c>
    </row>
    <row r="1455" spans="20:24" x14ac:dyDescent="0.25">
      <c r="T1455" s="85" t="s">
        <v>146</v>
      </c>
      <c r="U1455" s="84">
        <v>12692</v>
      </c>
      <c r="V1455" s="84">
        <v>19448</v>
      </c>
      <c r="W1455" s="10">
        <v>0</v>
      </c>
      <c r="X1455" s="84">
        <v>0</v>
      </c>
    </row>
    <row r="1456" spans="20:24" x14ac:dyDescent="0.25">
      <c r="T1456" s="85" t="s">
        <v>182</v>
      </c>
      <c r="U1456" s="84">
        <v>5259</v>
      </c>
      <c r="V1456" s="84">
        <v>5482</v>
      </c>
      <c r="W1456" s="10">
        <v>0</v>
      </c>
      <c r="X1456" s="84">
        <v>0</v>
      </c>
    </row>
    <row r="1457" spans="20:24" x14ac:dyDescent="0.25">
      <c r="T1457" s="33" t="s">
        <v>98</v>
      </c>
      <c r="U1457" s="37">
        <v>11362</v>
      </c>
      <c r="V1457" s="37">
        <v>146095</v>
      </c>
      <c r="W1457" s="38">
        <v>0</v>
      </c>
      <c r="X1457" s="37">
        <v>0</v>
      </c>
    </row>
    <row r="1458" spans="20:24" x14ac:dyDescent="0.25">
      <c r="T1458" s="39" t="s">
        <v>79</v>
      </c>
      <c r="U1458" s="40">
        <v>11362</v>
      </c>
      <c r="V1458" s="40">
        <v>146095</v>
      </c>
      <c r="W1458" s="41">
        <v>0</v>
      </c>
      <c r="X1458" s="40">
        <v>0</v>
      </c>
    </row>
    <row r="1459" spans="20:24" x14ac:dyDescent="0.25">
      <c r="T1459" s="85" t="s">
        <v>183</v>
      </c>
      <c r="U1459" s="84">
        <v>0</v>
      </c>
      <c r="V1459" s="84">
        <v>119092</v>
      </c>
      <c r="W1459" s="10">
        <v>0</v>
      </c>
      <c r="X1459" s="84">
        <v>0</v>
      </c>
    </row>
    <row r="1460" spans="20:24" x14ac:dyDescent="0.25">
      <c r="T1460" s="85" t="s">
        <v>184</v>
      </c>
      <c r="U1460" s="84">
        <v>10319</v>
      </c>
      <c r="V1460" s="84">
        <v>25931</v>
      </c>
      <c r="W1460" s="10">
        <v>0</v>
      </c>
      <c r="X1460" s="84">
        <v>0</v>
      </c>
    </row>
    <row r="1461" spans="20:24" x14ac:dyDescent="0.25">
      <c r="T1461" s="85" t="s">
        <v>185</v>
      </c>
      <c r="U1461" s="84">
        <v>1043</v>
      </c>
      <c r="V1461" s="84">
        <v>1072</v>
      </c>
      <c r="W1461" s="10">
        <v>0</v>
      </c>
      <c r="X1461" s="84">
        <v>0</v>
      </c>
    </row>
    <row r="1462" spans="20:24" x14ac:dyDescent="0.25">
      <c r="T1462" s="34" t="s">
        <v>99</v>
      </c>
      <c r="U1462" s="35">
        <v>16834</v>
      </c>
      <c r="V1462" s="35">
        <v>402904</v>
      </c>
      <c r="W1462" s="36">
        <v>5659</v>
      </c>
      <c r="X1462" s="35">
        <v>283498</v>
      </c>
    </row>
    <row r="1463" spans="20:24" x14ac:dyDescent="0.25">
      <c r="T1463" s="33" t="s">
        <v>100</v>
      </c>
      <c r="U1463" s="37">
        <v>16834</v>
      </c>
      <c r="V1463" s="37">
        <v>402904</v>
      </c>
      <c r="W1463" s="38">
        <v>5659</v>
      </c>
      <c r="X1463" s="37">
        <v>283498</v>
      </c>
    </row>
    <row r="1464" spans="20:24" x14ac:dyDescent="0.25">
      <c r="T1464" s="39" t="s">
        <v>153</v>
      </c>
      <c r="U1464" s="40">
        <v>16834</v>
      </c>
      <c r="V1464" s="40">
        <v>402904</v>
      </c>
      <c r="W1464" s="41">
        <v>5659</v>
      </c>
      <c r="X1464" s="40">
        <v>283498</v>
      </c>
    </row>
    <row r="1465" spans="20:24" x14ac:dyDescent="0.25">
      <c r="T1465" s="85" t="s">
        <v>154</v>
      </c>
      <c r="U1465" s="84">
        <v>16106</v>
      </c>
      <c r="V1465" s="84">
        <v>386534</v>
      </c>
      <c r="W1465" s="10">
        <v>5659</v>
      </c>
      <c r="X1465" s="84">
        <v>283498</v>
      </c>
    </row>
    <row r="1466" spans="20:24" x14ac:dyDescent="0.25">
      <c r="T1466" s="85" t="s">
        <v>155</v>
      </c>
      <c r="U1466" s="84">
        <v>728</v>
      </c>
      <c r="V1466" s="84">
        <v>16370</v>
      </c>
      <c r="W1466" s="10">
        <v>0</v>
      </c>
      <c r="X1466" s="84">
        <v>0</v>
      </c>
    </row>
    <row r="1467" spans="20:24" x14ac:dyDescent="0.25">
      <c r="T1467" s="34" t="s">
        <v>103</v>
      </c>
      <c r="U1467" s="35">
        <v>19063</v>
      </c>
      <c r="V1467" s="35">
        <v>163401</v>
      </c>
      <c r="W1467" s="36">
        <v>0</v>
      </c>
      <c r="X1467" s="35">
        <v>0</v>
      </c>
    </row>
    <row r="1468" spans="20:24" x14ac:dyDescent="0.25">
      <c r="T1468" s="33" t="s">
        <v>104</v>
      </c>
      <c r="U1468" s="37">
        <v>4907</v>
      </c>
      <c r="V1468" s="37">
        <v>8398</v>
      </c>
      <c r="W1468" s="38">
        <v>0</v>
      </c>
      <c r="X1468" s="37">
        <v>0</v>
      </c>
    </row>
    <row r="1469" spans="20:24" x14ac:dyDescent="0.25">
      <c r="T1469" s="39" t="s">
        <v>79</v>
      </c>
      <c r="U1469" s="40">
        <v>4907</v>
      </c>
      <c r="V1469" s="40">
        <v>8398</v>
      </c>
      <c r="W1469" s="41">
        <v>0</v>
      </c>
      <c r="X1469" s="40">
        <v>0</v>
      </c>
    </row>
    <row r="1470" spans="20:24" x14ac:dyDescent="0.25">
      <c r="T1470" s="85" t="s">
        <v>187</v>
      </c>
      <c r="U1470" s="84">
        <v>65</v>
      </c>
      <c r="V1470" s="84">
        <v>65</v>
      </c>
      <c r="W1470" s="10">
        <v>0</v>
      </c>
      <c r="X1470" s="84">
        <v>0</v>
      </c>
    </row>
    <row r="1471" spans="20:24" x14ac:dyDescent="0.25">
      <c r="T1471" s="85" t="s">
        <v>188</v>
      </c>
      <c r="U1471" s="84">
        <v>3638</v>
      </c>
      <c r="V1471" s="84">
        <v>3638</v>
      </c>
      <c r="W1471" s="10">
        <v>0</v>
      </c>
      <c r="X1471" s="84">
        <v>0</v>
      </c>
    </row>
    <row r="1472" spans="20:24" x14ac:dyDescent="0.25">
      <c r="T1472" s="85" t="s">
        <v>189</v>
      </c>
      <c r="U1472" s="84">
        <v>1204</v>
      </c>
      <c r="V1472" s="84">
        <v>4695</v>
      </c>
      <c r="W1472" s="10">
        <v>0</v>
      </c>
      <c r="X1472" s="84">
        <v>0</v>
      </c>
    </row>
    <row r="1473" spans="20:24" x14ac:dyDescent="0.25">
      <c r="T1473" s="33" t="s">
        <v>107</v>
      </c>
      <c r="U1473" s="37">
        <v>14156</v>
      </c>
      <c r="V1473" s="37">
        <v>155003</v>
      </c>
      <c r="W1473" s="38">
        <v>0</v>
      </c>
      <c r="X1473" s="37">
        <v>0</v>
      </c>
    </row>
    <row r="1474" spans="20:24" x14ac:dyDescent="0.25">
      <c r="T1474" s="39" t="s">
        <v>79</v>
      </c>
      <c r="U1474" s="40">
        <v>14156</v>
      </c>
      <c r="V1474" s="40">
        <v>155003</v>
      </c>
      <c r="W1474" s="41">
        <v>0</v>
      </c>
      <c r="X1474" s="40">
        <v>0</v>
      </c>
    </row>
    <row r="1475" spans="20:24" x14ac:dyDescent="0.25">
      <c r="T1475" s="85" t="s">
        <v>163</v>
      </c>
      <c r="U1475" s="84">
        <v>14126</v>
      </c>
      <c r="V1475" s="84">
        <v>14311</v>
      </c>
      <c r="W1475" s="10">
        <v>0</v>
      </c>
      <c r="X1475" s="84">
        <v>0</v>
      </c>
    </row>
    <row r="1476" spans="20:24" x14ac:dyDescent="0.25">
      <c r="T1476" s="85" t="s">
        <v>196</v>
      </c>
      <c r="U1476" s="84">
        <v>30</v>
      </c>
      <c r="V1476" s="84">
        <v>30</v>
      </c>
      <c r="W1476" s="10">
        <v>0</v>
      </c>
      <c r="X1476" s="84">
        <v>0</v>
      </c>
    </row>
    <row r="1477" spans="20:24" x14ac:dyDescent="0.25">
      <c r="T1477" s="85" t="s">
        <v>165</v>
      </c>
      <c r="U1477" s="84">
        <v>0</v>
      </c>
      <c r="V1477" s="84">
        <v>140662</v>
      </c>
      <c r="W1477" s="10">
        <v>0</v>
      </c>
      <c r="X1477" s="84">
        <v>0</v>
      </c>
    </row>
    <row r="1478" spans="20:24" x14ac:dyDescent="0.25">
      <c r="T1478" s="74" t="s">
        <v>46</v>
      </c>
      <c r="U1478" s="77">
        <v>951655</v>
      </c>
      <c r="V1478" s="77">
        <v>15007818</v>
      </c>
      <c r="W1478" s="78">
        <v>264012</v>
      </c>
      <c r="X1478" s="77">
        <v>4500253</v>
      </c>
    </row>
    <row r="1479" spans="20:24" x14ac:dyDescent="0.25">
      <c r="T1479" s="34" t="s">
        <v>76</v>
      </c>
      <c r="U1479" s="35">
        <v>567288</v>
      </c>
      <c r="V1479" s="35">
        <v>4712291</v>
      </c>
      <c r="W1479" s="36">
        <v>154287</v>
      </c>
      <c r="X1479" s="35">
        <v>1620022</v>
      </c>
    </row>
    <row r="1480" spans="20:24" x14ac:dyDescent="0.25">
      <c r="T1480" s="33" t="s">
        <v>77</v>
      </c>
      <c r="U1480" s="37">
        <v>177</v>
      </c>
      <c r="V1480" s="37">
        <v>176463</v>
      </c>
      <c r="W1480" s="38">
        <v>175</v>
      </c>
      <c r="X1480" s="37">
        <v>173205</v>
      </c>
    </row>
    <row r="1481" spans="20:24" x14ac:dyDescent="0.25">
      <c r="T1481" s="39" t="s">
        <v>79</v>
      </c>
      <c r="U1481" s="40">
        <v>177</v>
      </c>
      <c r="V1481" s="40">
        <v>176463</v>
      </c>
      <c r="W1481" s="41">
        <v>175</v>
      </c>
      <c r="X1481" s="40">
        <v>173205</v>
      </c>
    </row>
    <row r="1482" spans="20:24" x14ac:dyDescent="0.25">
      <c r="T1482" s="85" t="s">
        <v>97</v>
      </c>
      <c r="U1482" s="84">
        <v>68</v>
      </c>
      <c r="V1482" s="84">
        <v>67165</v>
      </c>
      <c r="W1482" s="10">
        <v>66</v>
      </c>
      <c r="X1482" s="84">
        <v>63907</v>
      </c>
    </row>
    <row r="1483" spans="20:24" x14ac:dyDescent="0.25">
      <c r="T1483" s="85" t="s">
        <v>81</v>
      </c>
      <c r="U1483" s="84">
        <v>109</v>
      </c>
      <c r="V1483" s="84">
        <v>109298</v>
      </c>
      <c r="W1483" s="10">
        <v>109</v>
      </c>
      <c r="X1483" s="84">
        <v>109298</v>
      </c>
    </row>
    <row r="1484" spans="20:24" x14ac:dyDescent="0.25">
      <c r="T1484" s="33" t="s">
        <v>83</v>
      </c>
      <c r="U1484" s="37">
        <v>133132</v>
      </c>
      <c r="V1484" s="37">
        <v>749547</v>
      </c>
      <c r="W1484" s="38">
        <v>69118</v>
      </c>
      <c r="X1484" s="37">
        <v>612367</v>
      </c>
    </row>
    <row r="1485" spans="20:24" x14ac:dyDescent="0.25">
      <c r="T1485" s="39" t="s">
        <v>109</v>
      </c>
      <c r="U1485" s="40">
        <v>49834</v>
      </c>
      <c r="V1485" s="40">
        <v>412188</v>
      </c>
      <c r="W1485" s="41">
        <v>33679</v>
      </c>
      <c r="X1485" s="40">
        <v>357755</v>
      </c>
    </row>
    <row r="1486" spans="20:24" x14ac:dyDescent="0.25">
      <c r="T1486" s="85" t="s">
        <v>110</v>
      </c>
      <c r="U1486" s="84">
        <v>1383</v>
      </c>
      <c r="V1486" s="84">
        <v>250277</v>
      </c>
      <c r="W1486" s="10">
        <v>1381</v>
      </c>
      <c r="X1486" s="84">
        <v>250221</v>
      </c>
    </row>
    <row r="1487" spans="20:24" x14ac:dyDescent="0.25">
      <c r="T1487" s="85" t="s">
        <v>222</v>
      </c>
      <c r="U1487" s="84">
        <v>46800</v>
      </c>
      <c r="V1487" s="84">
        <v>160267</v>
      </c>
      <c r="W1487" s="10">
        <v>30910</v>
      </c>
      <c r="X1487" s="84">
        <v>106153</v>
      </c>
    </row>
    <row r="1488" spans="20:24" x14ac:dyDescent="0.25">
      <c r="T1488" s="85" t="s">
        <v>242</v>
      </c>
      <c r="U1488" s="84">
        <v>1651</v>
      </c>
      <c r="V1488" s="84">
        <v>1644</v>
      </c>
      <c r="W1488" s="10">
        <v>1388</v>
      </c>
      <c r="X1488" s="84">
        <v>1381</v>
      </c>
    </row>
    <row r="1489" spans="20:24" x14ac:dyDescent="0.25">
      <c r="T1489" s="39" t="s">
        <v>111</v>
      </c>
      <c r="U1489" s="40">
        <v>62356</v>
      </c>
      <c r="V1489" s="40">
        <v>302032</v>
      </c>
      <c r="W1489" s="41">
        <v>29731</v>
      </c>
      <c r="X1489" s="40">
        <v>241815</v>
      </c>
    </row>
    <row r="1490" spans="20:24" x14ac:dyDescent="0.25">
      <c r="T1490" s="85" t="s">
        <v>112</v>
      </c>
      <c r="U1490" s="84">
        <v>3397</v>
      </c>
      <c r="V1490" s="84">
        <v>170876</v>
      </c>
      <c r="W1490" s="10">
        <v>3380</v>
      </c>
      <c r="X1490" s="84">
        <v>170440</v>
      </c>
    </row>
    <row r="1491" spans="20:24" x14ac:dyDescent="0.25">
      <c r="T1491" s="85" t="s">
        <v>197</v>
      </c>
      <c r="U1491" s="84">
        <v>57183</v>
      </c>
      <c r="V1491" s="84">
        <v>129380</v>
      </c>
      <c r="W1491" s="10">
        <v>26038</v>
      </c>
      <c r="X1491" s="84">
        <v>71062</v>
      </c>
    </row>
    <row r="1492" spans="20:24" x14ac:dyDescent="0.25">
      <c r="T1492" s="85" t="s">
        <v>232</v>
      </c>
      <c r="U1492" s="84">
        <v>1776</v>
      </c>
      <c r="V1492" s="84">
        <v>1776</v>
      </c>
      <c r="W1492" s="10">
        <v>313</v>
      </c>
      <c r="X1492" s="84">
        <v>313</v>
      </c>
    </row>
    <row r="1493" spans="20:24" x14ac:dyDescent="0.25">
      <c r="T1493" s="39" t="s">
        <v>113</v>
      </c>
      <c r="U1493" s="40">
        <v>20942</v>
      </c>
      <c r="V1493" s="40">
        <v>35327</v>
      </c>
      <c r="W1493" s="41">
        <v>5708</v>
      </c>
      <c r="X1493" s="40">
        <v>12797</v>
      </c>
    </row>
    <row r="1494" spans="20:24" x14ac:dyDescent="0.25">
      <c r="T1494" s="85" t="s">
        <v>229</v>
      </c>
      <c r="U1494" s="84">
        <v>4496</v>
      </c>
      <c r="V1494" s="84">
        <v>4496</v>
      </c>
      <c r="W1494" s="10">
        <v>0</v>
      </c>
      <c r="X1494" s="84">
        <v>0</v>
      </c>
    </row>
    <row r="1495" spans="20:24" x14ac:dyDescent="0.25">
      <c r="T1495" s="85" t="s">
        <v>169</v>
      </c>
      <c r="U1495" s="84">
        <v>101</v>
      </c>
      <c r="V1495" s="84">
        <v>574</v>
      </c>
      <c r="W1495" s="10">
        <v>0</v>
      </c>
      <c r="X1495" s="84">
        <v>0</v>
      </c>
    </row>
    <row r="1496" spans="20:24" x14ac:dyDescent="0.25">
      <c r="T1496" s="85" t="s">
        <v>114</v>
      </c>
      <c r="U1496" s="84">
        <v>10622</v>
      </c>
      <c r="V1496" s="84">
        <v>24534</v>
      </c>
      <c r="W1496" s="10">
        <v>3785</v>
      </c>
      <c r="X1496" s="84">
        <v>10874</v>
      </c>
    </row>
    <row r="1497" spans="20:24" x14ac:dyDescent="0.25">
      <c r="T1497" s="85" t="s">
        <v>198</v>
      </c>
      <c r="U1497" s="84">
        <v>5723</v>
      </c>
      <c r="V1497" s="84">
        <v>5723</v>
      </c>
      <c r="W1497" s="10">
        <v>1923</v>
      </c>
      <c r="X1497" s="84">
        <v>1923</v>
      </c>
    </row>
    <row r="1498" spans="20:24" x14ac:dyDescent="0.25">
      <c r="T1498" s="33" t="s">
        <v>84</v>
      </c>
      <c r="U1498" s="37">
        <v>26641</v>
      </c>
      <c r="V1498" s="37">
        <v>425264</v>
      </c>
      <c r="W1498" s="38">
        <v>7646</v>
      </c>
      <c r="X1498" s="37">
        <v>106365</v>
      </c>
    </row>
    <row r="1499" spans="20:24" x14ac:dyDescent="0.25">
      <c r="T1499" s="39" t="s">
        <v>79</v>
      </c>
      <c r="U1499" s="40">
        <v>26641</v>
      </c>
      <c r="V1499" s="40">
        <v>425264</v>
      </c>
      <c r="W1499" s="41">
        <v>7646</v>
      </c>
      <c r="X1499" s="40">
        <v>106365</v>
      </c>
    </row>
    <row r="1500" spans="20:24" x14ac:dyDescent="0.25">
      <c r="T1500" s="85" t="s">
        <v>170</v>
      </c>
      <c r="U1500" s="84">
        <v>5292</v>
      </c>
      <c r="V1500" s="84">
        <v>78533</v>
      </c>
      <c r="W1500" s="10">
        <v>3504</v>
      </c>
      <c r="X1500" s="84">
        <v>58436</v>
      </c>
    </row>
    <row r="1501" spans="20:24" x14ac:dyDescent="0.25">
      <c r="T1501" s="85" t="s">
        <v>203</v>
      </c>
      <c r="U1501" s="84">
        <v>21349</v>
      </c>
      <c r="V1501" s="84">
        <v>71608</v>
      </c>
      <c r="W1501" s="10">
        <v>4142</v>
      </c>
      <c r="X1501" s="84">
        <v>24886</v>
      </c>
    </row>
    <row r="1502" spans="20:24" x14ac:dyDescent="0.25">
      <c r="T1502" s="85" t="s">
        <v>233</v>
      </c>
      <c r="U1502" s="84">
        <v>0</v>
      </c>
      <c r="V1502" s="84">
        <v>275123</v>
      </c>
      <c r="W1502" s="10">
        <v>0</v>
      </c>
      <c r="X1502" s="84">
        <v>23043</v>
      </c>
    </row>
    <row r="1503" spans="20:24" x14ac:dyDescent="0.25">
      <c r="T1503" s="33" t="s">
        <v>86</v>
      </c>
      <c r="U1503" s="37">
        <v>407338</v>
      </c>
      <c r="V1503" s="37">
        <v>3361017</v>
      </c>
      <c r="W1503" s="38">
        <v>77348</v>
      </c>
      <c r="X1503" s="37">
        <v>728085</v>
      </c>
    </row>
    <row r="1504" spans="20:24" x14ac:dyDescent="0.25">
      <c r="T1504" s="39" t="s">
        <v>171</v>
      </c>
      <c r="U1504" s="40">
        <v>151840</v>
      </c>
      <c r="V1504" s="40">
        <v>1654600</v>
      </c>
      <c r="W1504" s="41">
        <v>33697</v>
      </c>
      <c r="X1504" s="40">
        <v>305791</v>
      </c>
    </row>
    <row r="1505" spans="20:24" x14ac:dyDescent="0.25">
      <c r="T1505" s="85" t="s">
        <v>172</v>
      </c>
      <c r="U1505" s="84">
        <v>290</v>
      </c>
      <c r="V1505" s="84">
        <v>4634</v>
      </c>
      <c r="W1505" s="10">
        <v>238</v>
      </c>
      <c r="X1505" s="84">
        <v>3982</v>
      </c>
    </row>
    <row r="1506" spans="20:24" x14ac:dyDescent="0.25">
      <c r="T1506" s="85" t="s">
        <v>204</v>
      </c>
      <c r="U1506" s="84">
        <v>0</v>
      </c>
      <c r="V1506" s="84">
        <v>1432710</v>
      </c>
      <c r="W1506" s="10">
        <v>0</v>
      </c>
      <c r="X1506" s="84">
        <v>236908</v>
      </c>
    </row>
    <row r="1507" spans="20:24" x14ac:dyDescent="0.25">
      <c r="T1507" s="85" t="s">
        <v>205</v>
      </c>
      <c r="U1507" s="84">
        <v>73446</v>
      </c>
      <c r="V1507" s="84">
        <v>139522</v>
      </c>
      <c r="W1507" s="10">
        <v>29048</v>
      </c>
      <c r="X1507" s="84">
        <v>60490</v>
      </c>
    </row>
    <row r="1508" spans="20:24" x14ac:dyDescent="0.25">
      <c r="T1508" s="85" t="s">
        <v>206</v>
      </c>
      <c r="U1508" s="84">
        <v>21073</v>
      </c>
      <c r="V1508" s="84">
        <v>21073</v>
      </c>
      <c r="W1508" s="10">
        <v>1202</v>
      </c>
      <c r="X1508" s="84">
        <v>1202</v>
      </c>
    </row>
    <row r="1509" spans="20:24" x14ac:dyDescent="0.25">
      <c r="T1509" s="85" t="s">
        <v>207</v>
      </c>
      <c r="U1509" s="84">
        <v>4165</v>
      </c>
      <c r="V1509" s="84">
        <v>4070</v>
      </c>
      <c r="W1509" s="10">
        <v>1521</v>
      </c>
      <c r="X1509" s="84">
        <v>1521</v>
      </c>
    </row>
    <row r="1510" spans="20:24" x14ac:dyDescent="0.25">
      <c r="T1510" s="85" t="s">
        <v>208</v>
      </c>
      <c r="U1510" s="84">
        <v>52866</v>
      </c>
      <c r="V1510" s="84">
        <v>52591</v>
      </c>
      <c r="W1510" s="10">
        <v>1688</v>
      </c>
      <c r="X1510" s="84">
        <v>1688</v>
      </c>
    </row>
    <row r="1511" spans="20:24" x14ac:dyDescent="0.25">
      <c r="T1511" s="39" t="s">
        <v>173</v>
      </c>
      <c r="U1511" s="40">
        <v>157636</v>
      </c>
      <c r="V1511" s="40">
        <v>1148207</v>
      </c>
      <c r="W1511" s="41">
        <v>20357</v>
      </c>
      <c r="X1511" s="40">
        <v>287606</v>
      </c>
    </row>
    <row r="1512" spans="20:24" x14ac:dyDescent="0.25">
      <c r="T1512" s="85" t="s">
        <v>243</v>
      </c>
      <c r="U1512" s="84">
        <v>0</v>
      </c>
      <c r="V1512" s="84">
        <v>158305</v>
      </c>
      <c r="W1512" s="10">
        <v>0</v>
      </c>
      <c r="X1512" s="84">
        <v>32415</v>
      </c>
    </row>
    <row r="1513" spans="20:24" x14ac:dyDescent="0.25">
      <c r="T1513" s="85" t="s">
        <v>244</v>
      </c>
      <c r="U1513" s="84">
        <v>543</v>
      </c>
      <c r="V1513" s="84">
        <v>4676</v>
      </c>
      <c r="W1513" s="10">
        <v>204</v>
      </c>
      <c r="X1513" s="84">
        <v>1318</v>
      </c>
    </row>
    <row r="1514" spans="20:24" x14ac:dyDescent="0.25">
      <c r="T1514" s="85" t="s">
        <v>174</v>
      </c>
      <c r="U1514" s="84">
        <v>0</v>
      </c>
      <c r="V1514" s="84">
        <v>768397</v>
      </c>
      <c r="W1514" s="10">
        <v>0</v>
      </c>
      <c r="X1514" s="84">
        <v>212329</v>
      </c>
    </row>
    <row r="1515" spans="20:24" x14ac:dyDescent="0.25">
      <c r="T1515" s="85" t="s">
        <v>246</v>
      </c>
      <c r="U1515" s="84">
        <v>39006</v>
      </c>
      <c r="V1515" s="84">
        <v>98953</v>
      </c>
      <c r="W1515" s="10">
        <v>10158</v>
      </c>
      <c r="X1515" s="84">
        <v>31644</v>
      </c>
    </row>
    <row r="1516" spans="20:24" x14ac:dyDescent="0.25">
      <c r="T1516" s="85" t="s">
        <v>175</v>
      </c>
      <c r="U1516" s="84">
        <v>12056</v>
      </c>
      <c r="V1516" s="84">
        <v>11961</v>
      </c>
      <c r="W1516" s="10">
        <v>6782</v>
      </c>
      <c r="X1516" s="84">
        <v>6687</v>
      </c>
    </row>
    <row r="1517" spans="20:24" x14ac:dyDescent="0.25">
      <c r="T1517" s="85" t="s">
        <v>240</v>
      </c>
      <c r="U1517" s="84">
        <v>14000</v>
      </c>
      <c r="V1517" s="84">
        <v>14000</v>
      </c>
      <c r="W1517" s="10">
        <v>1255</v>
      </c>
      <c r="X1517" s="84">
        <v>1255</v>
      </c>
    </row>
    <row r="1518" spans="20:24" x14ac:dyDescent="0.25">
      <c r="T1518" s="85" t="s">
        <v>241</v>
      </c>
      <c r="U1518" s="84">
        <v>92031</v>
      </c>
      <c r="V1518" s="84">
        <v>91915</v>
      </c>
      <c r="W1518" s="10">
        <v>1958</v>
      </c>
      <c r="X1518" s="84">
        <v>1958</v>
      </c>
    </row>
    <row r="1519" spans="20:24" x14ac:dyDescent="0.25">
      <c r="T1519" s="39" t="s">
        <v>176</v>
      </c>
      <c r="U1519" s="40">
        <v>97862</v>
      </c>
      <c r="V1519" s="40">
        <v>558210</v>
      </c>
      <c r="W1519" s="41">
        <v>23294</v>
      </c>
      <c r="X1519" s="40">
        <v>134688</v>
      </c>
    </row>
    <row r="1520" spans="20:24" x14ac:dyDescent="0.25">
      <c r="T1520" s="85" t="s">
        <v>237</v>
      </c>
      <c r="U1520" s="84">
        <v>1385</v>
      </c>
      <c r="V1520" s="84">
        <v>15174</v>
      </c>
      <c r="W1520" s="10">
        <v>838</v>
      </c>
      <c r="X1520" s="84">
        <v>10469</v>
      </c>
    </row>
    <row r="1521" spans="20:24" x14ac:dyDescent="0.25">
      <c r="T1521" s="85" t="s">
        <v>177</v>
      </c>
      <c r="U1521" s="84">
        <v>0</v>
      </c>
      <c r="V1521" s="84">
        <v>427374</v>
      </c>
      <c r="W1521" s="10">
        <v>0</v>
      </c>
      <c r="X1521" s="84">
        <v>90809</v>
      </c>
    </row>
    <row r="1522" spans="20:24" x14ac:dyDescent="0.25">
      <c r="T1522" s="85" t="s">
        <v>178</v>
      </c>
      <c r="U1522" s="84">
        <v>26086</v>
      </c>
      <c r="V1522" s="84">
        <v>50712</v>
      </c>
      <c r="W1522" s="10">
        <v>4543</v>
      </c>
      <c r="X1522" s="84">
        <v>15497</v>
      </c>
    </row>
    <row r="1523" spans="20:24" x14ac:dyDescent="0.25">
      <c r="T1523" s="85" t="s">
        <v>179</v>
      </c>
      <c r="U1523" s="84">
        <v>11976</v>
      </c>
      <c r="V1523" s="84">
        <v>6779</v>
      </c>
      <c r="W1523" s="10">
        <v>442</v>
      </c>
      <c r="X1523" s="84">
        <v>442</v>
      </c>
    </row>
    <row r="1524" spans="20:24" x14ac:dyDescent="0.25">
      <c r="T1524" s="85" t="s">
        <v>209</v>
      </c>
      <c r="U1524" s="84">
        <v>11288</v>
      </c>
      <c r="V1524" s="84">
        <v>11044</v>
      </c>
      <c r="W1524" s="10">
        <v>4009</v>
      </c>
      <c r="X1524" s="84">
        <v>4009</v>
      </c>
    </row>
    <row r="1525" spans="20:24" x14ac:dyDescent="0.25">
      <c r="T1525" s="85" t="s">
        <v>234</v>
      </c>
      <c r="U1525" s="84">
        <v>6991</v>
      </c>
      <c r="V1525" s="84">
        <v>6991</v>
      </c>
      <c r="W1525" s="10">
        <v>707</v>
      </c>
      <c r="X1525" s="84">
        <v>707</v>
      </c>
    </row>
    <row r="1526" spans="20:24" x14ac:dyDescent="0.25">
      <c r="T1526" s="85" t="s">
        <v>210</v>
      </c>
      <c r="U1526" s="84">
        <v>40136</v>
      </c>
      <c r="V1526" s="84">
        <v>40136</v>
      </c>
      <c r="W1526" s="10">
        <v>12755</v>
      </c>
      <c r="X1526" s="84">
        <v>12755</v>
      </c>
    </row>
    <row r="1527" spans="20:24" x14ac:dyDescent="0.25">
      <c r="T1527" s="34" t="s">
        <v>87</v>
      </c>
      <c r="U1527" s="35">
        <v>45305</v>
      </c>
      <c r="V1527" s="35">
        <v>1192720</v>
      </c>
      <c r="W1527" s="36">
        <v>10532</v>
      </c>
      <c r="X1527" s="35">
        <v>269175</v>
      </c>
    </row>
    <row r="1528" spans="20:24" x14ac:dyDescent="0.25">
      <c r="T1528" s="33" t="s">
        <v>88</v>
      </c>
      <c r="U1528" s="37">
        <v>45305</v>
      </c>
      <c r="V1528" s="37">
        <v>1192720</v>
      </c>
      <c r="W1528" s="38">
        <v>10532</v>
      </c>
      <c r="X1528" s="37">
        <v>269175</v>
      </c>
    </row>
    <row r="1529" spans="20:24" x14ac:dyDescent="0.25">
      <c r="T1529" s="39" t="s">
        <v>79</v>
      </c>
      <c r="U1529" s="40">
        <v>45305</v>
      </c>
      <c r="V1529" s="40">
        <v>1192720</v>
      </c>
      <c r="W1529" s="41">
        <v>10532</v>
      </c>
      <c r="X1529" s="40">
        <v>269175</v>
      </c>
    </row>
    <row r="1530" spans="20:24" x14ac:dyDescent="0.25">
      <c r="T1530" s="85" t="s">
        <v>180</v>
      </c>
      <c r="U1530" s="84">
        <v>297</v>
      </c>
      <c r="V1530" s="84">
        <v>6649</v>
      </c>
      <c r="W1530" s="10">
        <v>209</v>
      </c>
      <c r="X1530" s="84">
        <v>4141</v>
      </c>
    </row>
    <row r="1531" spans="20:24" x14ac:dyDescent="0.25">
      <c r="T1531" s="85" t="s">
        <v>115</v>
      </c>
      <c r="U1531" s="84">
        <v>123</v>
      </c>
      <c r="V1531" s="84">
        <v>123</v>
      </c>
      <c r="W1531" s="10">
        <v>0</v>
      </c>
      <c r="X1531" s="84">
        <v>0</v>
      </c>
    </row>
    <row r="1532" spans="20:24" x14ac:dyDescent="0.25">
      <c r="T1532" s="85" t="s">
        <v>199</v>
      </c>
      <c r="U1532" s="84">
        <v>0</v>
      </c>
      <c r="V1532" s="84">
        <v>159455</v>
      </c>
      <c r="W1532" s="10">
        <v>0</v>
      </c>
      <c r="X1532" s="84">
        <v>31990</v>
      </c>
    </row>
    <row r="1533" spans="20:24" x14ac:dyDescent="0.25">
      <c r="T1533" s="85" t="s">
        <v>116</v>
      </c>
      <c r="U1533" s="84">
        <v>18429</v>
      </c>
      <c r="V1533" s="84">
        <v>29667</v>
      </c>
      <c r="W1533" s="10">
        <v>6854</v>
      </c>
      <c r="X1533" s="84">
        <v>11959</v>
      </c>
    </row>
    <row r="1534" spans="20:24" x14ac:dyDescent="0.25">
      <c r="T1534" s="85" t="s">
        <v>117</v>
      </c>
      <c r="U1534" s="84">
        <v>0</v>
      </c>
      <c r="V1534" s="84">
        <v>958413</v>
      </c>
      <c r="W1534" s="10">
        <v>0</v>
      </c>
      <c r="X1534" s="84">
        <v>213082</v>
      </c>
    </row>
    <row r="1535" spans="20:24" x14ac:dyDescent="0.25">
      <c r="T1535" s="85" t="s">
        <v>118</v>
      </c>
      <c r="U1535" s="84">
        <v>0</v>
      </c>
      <c r="V1535" s="84">
        <v>10975</v>
      </c>
      <c r="W1535" s="10">
        <v>0</v>
      </c>
      <c r="X1535" s="84">
        <v>4034</v>
      </c>
    </row>
    <row r="1536" spans="20:24" x14ac:dyDescent="0.25">
      <c r="T1536" s="85" t="s">
        <v>119</v>
      </c>
      <c r="U1536" s="84">
        <v>0</v>
      </c>
      <c r="V1536" s="84">
        <v>982</v>
      </c>
      <c r="W1536" s="10">
        <v>0</v>
      </c>
      <c r="X1536" s="84">
        <v>500</v>
      </c>
    </row>
    <row r="1537" spans="20:24" x14ac:dyDescent="0.25">
      <c r="T1537" s="85" t="s">
        <v>120</v>
      </c>
      <c r="U1537" s="84">
        <v>26456</v>
      </c>
      <c r="V1537" s="84">
        <v>26456</v>
      </c>
      <c r="W1537" s="10">
        <v>3469</v>
      </c>
      <c r="X1537" s="84">
        <v>3469</v>
      </c>
    </row>
    <row r="1538" spans="20:24" x14ac:dyDescent="0.25">
      <c r="T1538" s="34" t="s">
        <v>90</v>
      </c>
      <c r="U1538" s="35">
        <v>45106</v>
      </c>
      <c r="V1538" s="35">
        <v>7828205</v>
      </c>
      <c r="W1538" s="36">
        <v>12739</v>
      </c>
      <c r="X1538" s="35">
        <v>1990867</v>
      </c>
    </row>
    <row r="1539" spans="20:24" x14ac:dyDescent="0.25">
      <c r="T1539" s="33" t="s">
        <v>92</v>
      </c>
      <c r="U1539" s="37">
        <v>13618</v>
      </c>
      <c r="V1539" s="37">
        <v>427836</v>
      </c>
      <c r="W1539" s="38">
        <v>4895</v>
      </c>
      <c r="X1539" s="37">
        <v>185180</v>
      </c>
    </row>
    <row r="1540" spans="20:24" x14ac:dyDescent="0.25">
      <c r="T1540" s="39" t="s">
        <v>121</v>
      </c>
      <c r="U1540" s="40">
        <v>3616</v>
      </c>
      <c r="V1540" s="40">
        <v>152649</v>
      </c>
      <c r="W1540" s="41">
        <v>37</v>
      </c>
      <c r="X1540" s="40">
        <v>44720</v>
      </c>
    </row>
    <row r="1541" spans="20:24" x14ac:dyDescent="0.25">
      <c r="T1541" s="85" t="s">
        <v>122</v>
      </c>
      <c r="U1541" s="84">
        <v>0</v>
      </c>
      <c r="V1541" s="84">
        <v>146111</v>
      </c>
      <c r="W1541" s="10">
        <v>0</v>
      </c>
      <c r="X1541" s="84">
        <v>43455</v>
      </c>
    </row>
    <row r="1542" spans="20:24" x14ac:dyDescent="0.25">
      <c r="T1542" s="85" t="s">
        <v>123</v>
      </c>
      <c r="U1542" s="84">
        <v>57</v>
      </c>
      <c r="V1542" s="84">
        <v>2107</v>
      </c>
      <c r="W1542" s="10">
        <v>37</v>
      </c>
      <c r="X1542" s="84">
        <v>1265</v>
      </c>
    </row>
    <row r="1543" spans="20:24" x14ac:dyDescent="0.25">
      <c r="T1543" s="85" t="s">
        <v>200</v>
      </c>
      <c r="U1543" s="84">
        <v>3559</v>
      </c>
      <c r="V1543" s="84">
        <v>4431</v>
      </c>
      <c r="W1543" s="10">
        <v>0</v>
      </c>
      <c r="X1543" s="84">
        <v>0</v>
      </c>
    </row>
    <row r="1544" spans="20:24" x14ac:dyDescent="0.25">
      <c r="T1544" s="39" t="s">
        <v>124</v>
      </c>
      <c r="U1544" s="40">
        <v>8897</v>
      </c>
      <c r="V1544" s="40">
        <v>166325</v>
      </c>
      <c r="W1544" s="41">
        <v>4115</v>
      </c>
      <c r="X1544" s="40">
        <v>102360</v>
      </c>
    </row>
    <row r="1545" spans="20:24" x14ac:dyDescent="0.25">
      <c r="T1545" s="85" t="s">
        <v>125</v>
      </c>
      <c r="U1545" s="84">
        <v>0</v>
      </c>
      <c r="V1545" s="84">
        <v>52876</v>
      </c>
      <c r="W1545" s="10">
        <v>0</v>
      </c>
      <c r="X1545" s="84">
        <v>13022</v>
      </c>
    </row>
    <row r="1546" spans="20:24" x14ac:dyDescent="0.25">
      <c r="T1546" s="85" t="s">
        <v>126</v>
      </c>
      <c r="U1546" s="84">
        <v>3372</v>
      </c>
      <c r="V1546" s="84">
        <v>94532</v>
      </c>
      <c r="W1546" s="10">
        <v>2761</v>
      </c>
      <c r="X1546" s="84">
        <v>80623</v>
      </c>
    </row>
    <row r="1547" spans="20:24" x14ac:dyDescent="0.25">
      <c r="T1547" s="85" t="s">
        <v>214</v>
      </c>
      <c r="U1547" s="84">
        <v>0</v>
      </c>
      <c r="V1547" s="84">
        <v>3533</v>
      </c>
      <c r="W1547" s="10">
        <v>0</v>
      </c>
      <c r="X1547" s="84">
        <v>162</v>
      </c>
    </row>
    <row r="1548" spans="20:24" x14ac:dyDescent="0.25">
      <c r="T1548" s="85" t="s">
        <v>127</v>
      </c>
      <c r="U1548" s="84">
        <v>5227</v>
      </c>
      <c r="V1548" s="84">
        <v>15086</v>
      </c>
      <c r="W1548" s="10">
        <v>1308</v>
      </c>
      <c r="X1548" s="84">
        <v>8507</v>
      </c>
    </row>
    <row r="1549" spans="20:24" x14ac:dyDescent="0.25">
      <c r="T1549" s="85" t="s">
        <v>216</v>
      </c>
      <c r="U1549" s="84">
        <v>298</v>
      </c>
      <c r="V1549" s="84">
        <v>298</v>
      </c>
      <c r="W1549" s="10">
        <v>46</v>
      </c>
      <c r="X1549" s="84">
        <v>46</v>
      </c>
    </row>
    <row r="1550" spans="20:24" x14ac:dyDescent="0.25">
      <c r="T1550" s="39" t="s">
        <v>128</v>
      </c>
      <c r="U1550" s="40">
        <v>1105</v>
      </c>
      <c r="V1550" s="40">
        <v>108862</v>
      </c>
      <c r="W1550" s="41">
        <v>743</v>
      </c>
      <c r="X1550" s="40">
        <v>38100</v>
      </c>
    </row>
    <row r="1551" spans="20:24" x14ac:dyDescent="0.25">
      <c r="T1551" s="85" t="s">
        <v>129</v>
      </c>
      <c r="U1551" s="84">
        <v>0</v>
      </c>
      <c r="V1551" s="84">
        <v>83381</v>
      </c>
      <c r="W1551" s="10">
        <v>0</v>
      </c>
      <c r="X1551" s="84">
        <v>23601</v>
      </c>
    </row>
    <row r="1552" spans="20:24" x14ac:dyDescent="0.25">
      <c r="T1552" s="85" t="s">
        <v>130</v>
      </c>
      <c r="U1552" s="84">
        <v>678</v>
      </c>
      <c r="V1552" s="84">
        <v>23209</v>
      </c>
      <c r="W1552" s="10">
        <v>473</v>
      </c>
      <c r="X1552" s="84">
        <v>14229</v>
      </c>
    </row>
    <row r="1553" spans="20:24" x14ac:dyDescent="0.25">
      <c r="T1553" s="85" t="s">
        <v>132</v>
      </c>
      <c r="U1553" s="84">
        <v>427</v>
      </c>
      <c r="V1553" s="84">
        <v>2272</v>
      </c>
      <c r="W1553" s="10">
        <v>270</v>
      </c>
      <c r="X1553" s="84">
        <v>270</v>
      </c>
    </row>
    <row r="1554" spans="20:24" x14ac:dyDescent="0.25">
      <c r="T1554" s="33" t="s">
        <v>93</v>
      </c>
      <c r="U1554" s="37">
        <v>6188</v>
      </c>
      <c r="V1554" s="37">
        <v>2144588</v>
      </c>
      <c r="W1554" s="38">
        <v>945</v>
      </c>
      <c r="X1554" s="37">
        <v>103319</v>
      </c>
    </row>
    <row r="1555" spans="20:24" x14ac:dyDescent="0.25">
      <c r="T1555" s="39" t="s">
        <v>79</v>
      </c>
      <c r="U1555" s="40">
        <v>6188</v>
      </c>
      <c r="V1555" s="40">
        <v>2144588</v>
      </c>
      <c r="W1555" s="41">
        <v>945</v>
      </c>
      <c r="X1555" s="40">
        <v>103319</v>
      </c>
    </row>
    <row r="1556" spans="20:24" x14ac:dyDescent="0.25">
      <c r="T1556" s="85" t="s">
        <v>133</v>
      </c>
      <c r="U1556" s="84">
        <v>462</v>
      </c>
      <c r="V1556" s="84">
        <v>15345</v>
      </c>
      <c r="W1556" s="10">
        <v>217</v>
      </c>
      <c r="X1556" s="84">
        <v>8245</v>
      </c>
    </row>
    <row r="1557" spans="20:24" x14ac:dyDescent="0.25">
      <c r="T1557" s="85" t="s">
        <v>201</v>
      </c>
      <c r="U1557" s="84">
        <v>0</v>
      </c>
      <c r="V1557" s="84">
        <v>346</v>
      </c>
      <c r="W1557" s="10">
        <v>0</v>
      </c>
      <c r="X1557" s="84">
        <v>19</v>
      </c>
    </row>
    <row r="1558" spans="20:24" x14ac:dyDescent="0.25">
      <c r="T1558" s="85" t="s">
        <v>134</v>
      </c>
      <c r="U1558" s="84">
        <v>0</v>
      </c>
      <c r="V1558" s="84">
        <v>1817749</v>
      </c>
      <c r="W1558" s="10">
        <v>0</v>
      </c>
      <c r="X1558" s="84">
        <v>91837</v>
      </c>
    </row>
    <row r="1559" spans="20:24" x14ac:dyDescent="0.25">
      <c r="T1559" s="85" t="s">
        <v>135</v>
      </c>
      <c r="U1559" s="84">
        <v>3489</v>
      </c>
      <c r="V1559" s="84">
        <v>11293</v>
      </c>
      <c r="W1559" s="10">
        <v>128</v>
      </c>
      <c r="X1559" s="84">
        <v>581</v>
      </c>
    </row>
    <row r="1560" spans="20:24" x14ac:dyDescent="0.25">
      <c r="T1560" s="85" t="s">
        <v>202</v>
      </c>
      <c r="U1560" s="84">
        <v>2237</v>
      </c>
      <c r="V1560" s="84">
        <v>2237</v>
      </c>
      <c r="W1560" s="10">
        <v>600</v>
      </c>
      <c r="X1560" s="84">
        <v>600</v>
      </c>
    </row>
    <row r="1561" spans="20:24" x14ac:dyDescent="0.25">
      <c r="T1561" s="85" t="s">
        <v>136</v>
      </c>
      <c r="U1561" s="84">
        <v>0</v>
      </c>
      <c r="V1561" s="84">
        <v>297618</v>
      </c>
      <c r="W1561" s="10">
        <v>0</v>
      </c>
      <c r="X1561" s="84">
        <v>2037</v>
      </c>
    </row>
    <row r="1562" spans="20:24" x14ac:dyDescent="0.25">
      <c r="T1562" s="33" t="s">
        <v>94</v>
      </c>
      <c r="U1562" s="37">
        <v>2148</v>
      </c>
      <c r="V1562" s="37">
        <v>4541767</v>
      </c>
      <c r="W1562" s="38">
        <v>709</v>
      </c>
      <c r="X1562" s="37">
        <v>1565888</v>
      </c>
    </row>
    <row r="1563" spans="20:24" x14ac:dyDescent="0.25">
      <c r="T1563" s="39" t="s">
        <v>79</v>
      </c>
      <c r="U1563" s="40">
        <v>2148</v>
      </c>
      <c r="V1563" s="40">
        <v>4541767</v>
      </c>
      <c r="W1563" s="41">
        <v>709</v>
      </c>
      <c r="X1563" s="40">
        <v>1565888</v>
      </c>
    </row>
    <row r="1564" spans="20:24" x14ac:dyDescent="0.25">
      <c r="T1564" s="85" t="s">
        <v>137</v>
      </c>
      <c r="U1564" s="84">
        <v>0</v>
      </c>
      <c r="V1564" s="84">
        <v>4517467</v>
      </c>
      <c r="W1564" s="10">
        <v>0</v>
      </c>
      <c r="X1564" s="84">
        <v>1550290</v>
      </c>
    </row>
    <row r="1565" spans="20:24" x14ac:dyDescent="0.25">
      <c r="T1565" s="85" t="s">
        <v>138</v>
      </c>
      <c r="U1565" s="84">
        <v>621</v>
      </c>
      <c r="V1565" s="84">
        <v>20736</v>
      </c>
      <c r="W1565" s="10">
        <v>400</v>
      </c>
      <c r="X1565" s="84">
        <v>14877</v>
      </c>
    </row>
    <row r="1566" spans="20:24" x14ac:dyDescent="0.25">
      <c r="T1566" s="85" t="s">
        <v>140</v>
      </c>
      <c r="U1566" s="84">
        <v>908</v>
      </c>
      <c r="V1566" s="84">
        <v>2945</v>
      </c>
      <c r="W1566" s="10">
        <v>309</v>
      </c>
      <c r="X1566" s="84">
        <v>721</v>
      </c>
    </row>
    <row r="1567" spans="20:24" x14ac:dyDescent="0.25">
      <c r="T1567" s="85" t="s">
        <v>141</v>
      </c>
      <c r="U1567" s="84">
        <v>619</v>
      </c>
      <c r="V1567" s="84">
        <v>619</v>
      </c>
      <c r="W1567" s="10">
        <v>0</v>
      </c>
      <c r="X1567" s="84">
        <v>0</v>
      </c>
    </row>
    <row r="1568" spans="20:24" x14ac:dyDescent="0.25">
      <c r="T1568" s="33" t="s">
        <v>95</v>
      </c>
      <c r="U1568" s="37">
        <v>6000</v>
      </c>
      <c r="V1568" s="37">
        <v>225401</v>
      </c>
      <c r="W1568" s="38">
        <v>1292</v>
      </c>
      <c r="X1568" s="37">
        <v>47184</v>
      </c>
    </row>
    <row r="1569" spans="20:24" x14ac:dyDescent="0.25">
      <c r="T1569" s="39" t="s">
        <v>79</v>
      </c>
      <c r="U1569" s="40">
        <v>6000</v>
      </c>
      <c r="V1569" s="40">
        <v>225401</v>
      </c>
      <c r="W1569" s="41">
        <v>1292</v>
      </c>
      <c r="X1569" s="40">
        <v>47184</v>
      </c>
    </row>
    <row r="1570" spans="20:24" x14ac:dyDescent="0.25">
      <c r="T1570" s="85" t="s">
        <v>142</v>
      </c>
      <c r="U1570" s="84">
        <v>0</v>
      </c>
      <c r="V1570" s="84">
        <v>190204</v>
      </c>
      <c r="W1570" s="10">
        <v>0</v>
      </c>
      <c r="X1570" s="84">
        <v>36468</v>
      </c>
    </row>
    <row r="1571" spans="20:24" x14ac:dyDescent="0.25">
      <c r="T1571" s="85" t="s">
        <v>143</v>
      </c>
      <c r="U1571" s="84">
        <v>1365</v>
      </c>
      <c r="V1571" s="84">
        <v>6565</v>
      </c>
      <c r="W1571" s="10">
        <v>901</v>
      </c>
      <c r="X1571" s="84">
        <v>4299</v>
      </c>
    </row>
    <row r="1572" spans="20:24" x14ac:dyDescent="0.25">
      <c r="T1572" s="85" t="s">
        <v>144</v>
      </c>
      <c r="U1572" s="84">
        <v>0</v>
      </c>
      <c r="V1572" s="84">
        <v>3720</v>
      </c>
      <c r="W1572" s="10">
        <v>0</v>
      </c>
      <c r="X1572" s="84">
        <v>322</v>
      </c>
    </row>
    <row r="1573" spans="20:24" x14ac:dyDescent="0.25">
      <c r="T1573" s="85" t="s">
        <v>145</v>
      </c>
      <c r="U1573" s="84">
        <v>0</v>
      </c>
      <c r="V1573" s="84">
        <v>17938</v>
      </c>
      <c r="W1573" s="10">
        <v>0</v>
      </c>
      <c r="X1573" s="84">
        <v>5130</v>
      </c>
    </row>
    <row r="1574" spans="20:24" x14ac:dyDescent="0.25">
      <c r="T1574" s="85" t="s">
        <v>146</v>
      </c>
      <c r="U1574" s="84">
        <v>2557</v>
      </c>
      <c r="V1574" s="84">
        <v>4896</v>
      </c>
      <c r="W1574" s="10">
        <v>354</v>
      </c>
      <c r="X1574" s="84">
        <v>928</v>
      </c>
    </row>
    <row r="1575" spans="20:24" x14ac:dyDescent="0.25">
      <c r="T1575" s="85" t="s">
        <v>182</v>
      </c>
      <c r="U1575" s="84">
        <v>2078</v>
      </c>
      <c r="V1575" s="84">
        <v>2078</v>
      </c>
      <c r="W1575" s="10">
        <v>37</v>
      </c>
      <c r="X1575" s="84">
        <v>37</v>
      </c>
    </row>
    <row r="1576" spans="20:24" x14ac:dyDescent="0.25">
      <c r="T1576" s="33" t="s">
        <v>96</v>
      </c>
      <c r="U1576" s="37">
        <v>2481</v>
      </c>
      <c r="V1576" s="37">
        <v>203487</v>
      </c>
      <c r="W1576" s="38">
        <v>324</v>
      </c>
      <c r="X1576" s="37">
        <v>41429</v>
      </c>
    </row>
    <row r="1577" spans="20:24" x14ac:dyDescent="0.25">
      <c r="T1577" s="39" t="s">
        <v>79</v>
      </c>
      <c r="U1577" s="40">
        <v>2481</v>
      </c>
      <c r="V1577" s="40">
        <v>203487</v>
      </c>
      <c r="W1577" s="41">
        <v>324</v>
      </c>
      <c r="X1577" s="40">
        <v>41429</v>
      </c>
    </row>
    <row r="1578" spans="20:24" x14ac:dyDescent="0.25">
      <c r="T1578" s="85" t="s">
        <v>147</v>
      </c>
      <c r="U1578" s="84">
        <v>713</v>
      </c>
      <c r="V1578" s="84">
        <v>11463</v>
      </c>
      <c r="W1578" s="10">
        <v>176</v>
      </c>
      <c r="X1578" s="84">
        <v>5509</v>
      </c>
    </row>
    <row r="1579" spans="20:24" x14ac:dyDescent="0.25">
      <c r="T1579" s="85" t="s">
        <v>223</v>
      </c>
      <c r="U1579" s="84">
        <v>0</v>
      </c>
      <c r="V1579" s="84">
        <v>2484</v>
      </c>
      <c r="W1579" s="10">
        <v>0</v>
      </c>
      <c r="X1579" s="84">
        <v>333</v>
      </c>
    </row>
    <row r="1580" spans="20:24" x14ac:dyDescent="0.25">
      <c r="T1580" s="85" t="s">
        <v>148</v>
      </c>
      <c r="U1580" s="84">
        <v>0</v>
      </c>
      <c r="V1580" s="84">
        <v>137268</v>
      </c>
      <c r="W1580" s="10">
        <v>0</v>
      </c>
      <c r="X1580" s="84">
        <v>34920</v>
      </c>
    </row>
    <row r="1581" spans="20:24" x14ac:dyDescent="0.25">
      <c r="T1581" s="85" t="s">
        <v>227</v>
      </c>
      <c r="U1581" s="84">
        <v>0</v>
      </c>
      <c r="V1581" s="84">
        <v>47908</v>
      </c>
      <c r="W1581" s="10">
        <v>0</v>
      </c>
      <c r="X1581" s="84">
        <v>389</v>
      </c>
    </row>
    <row r="1582" spans="20:24" x14ac:dyDescent="0.25">
      <c r="T1582" s="85" t="s">
        <v>149</v>
      </c>
      <c r="U1582" s="84">
        <v>1768</v>
      </c>
      <c r="V1582" s="84">
        <v>4170</v>
      </c>
      <c r="W1582" s="10">
        <v>148</v>
      </c>
      <c r="X1582" s="84">
        <v>278</v>
      </c>
    </row>
    <row r="1583" spans="20:24" x14ac:dyDescent="0.25">
      <c r="T1583" s="85" t="s">
        <v>228</v>
      </c>
      <c r="U1583" s="84">
        <v>0</v>
      </c>
      <c r="V1583" s="84">
        <v>194</v>
      </c>
      <c r="W1583" s="10">
        <v>0</v>
      </c>
      <c r="X1583" s="84">
        <v>0</v>
      </c>
    </row>
    <row r="1584" spans="20:24" x14ac:dyDescent="0.25">
      <c r="T1584" s="33" t="s">
        <v>98</v>
      </c>
      <c r="U1584" s="37">
        <v>14671</v>
      </c>
      <c r="V1584" s="37">
        <v>285126</v>
      </c>
      <c r="W1584" s="38">
        <v>4574</v>
      </c>
      <c r="X1584" s="37">
        <v>47867</v>
      </c>
    </row>
    <row r="1585" spans="20:24" x14ac:dyDescent="0.25">
      <c r="T1585" s="39" t="s">
        <v>79</v>
      </c>
      <c r="U1585" s="40">
        <v>14671</v>
      </c>
      <c r="V1585" s="40">
        <v>285126</v>
      </c>
      <c r="W1585" s="41">
        <v>4574</v>
      </c>
      <c r="X1585" s="40">
        <v>47867</v>
      </c>
    </row>
    <row r="1586" spans="20:24" x14ac:dyDescent="0.25">
      <c r="T1586" s="85" t="s">
        <v>183</v>
      </c>
      <c r="U1586" s="84">
        <v>0</v>
      </c>
      <c r="V1586" s="84">
        <v>249925</v>
      </c>
      <c r="W1586" s="10">
        <v>0</v>
      </c>
      <c r="X1586" s="84">
        <v>40213</v>
      </c>
    </row>
    <row r="1587" spans="20:24" x14ac:dyDescent="0.25">
      <c r="T1587" s="85" t="s">
        <v>184</v>
      </c>
      <c r="U1587" s="84">
        <v>10307</v>
      </c>
      <c r="V1587" s="84">
        <v>28961</v>
      </c>
      <c r="W1587" s="10">
        <v>1499</v>
      </c>
      <c r="X1587" s="84">
        <v>4325</v>
      </c>
    </row>
    <row r="1588" spans="20:24" x14ac:dyDescent="0.25">
      <c r="T1588" s="85" t="s">
        <v>185</v>
      </c>
      <c r="U1588" s="84">
        <v>4364</v>
      </c>
      <c r="V1588" s="84">
        <v>6240</v>
      </c>
      <c r="W1588" s="10">
        <v>3075</v>
      </c>
      <c r="X1588" s="84">
        <v>3329</v>
      </c>
    </row>
    <row r="1589" spans="20:24" x14ac:dyDescent="0.25">
      <c r="T1589" s="34" t="s">
        <v>99</v>
      </c>
      <c r="U1589" s="35">
        <v>48422</v>
      </c>
      <c r="V1589" s="35">
        <v>263306</v>
      </c>
      <c r="W1589" s="36">
        <v>13014</v>
      </c>
      <c r="X1589" s="35">
        <v>136463</v>
      </c>
    </row>
    <row r="1590" spans="20:24" x14ac:dyDescent="0.25">
      <c r="T1590" s="33" t="s">
        <v>100</v>
      </c>
      <c r="U1590" s="37">
        <v>21662</v>
      </c>
      <c r="V1590" s="37">
        <v>147339</v>
      </c>
      <c r="W1590" s="38">
        <v>8491</v>
      </c>
      <c r="X1590" s="37">
        <v>120665</v>
      </c>
    </row>
    <row r="1591" spans="20:24" x14ac:dyDescent="0.25">
      <c r="T1591" s="39" t="s">
        <v>150</v>
      </c>
      <c r="U1591" s="40">
        <v>17652</v>
      </c>
      <c r="V1591" s="40">
        <v>38076</v>
      </c>
      <c r="W1591" s="41">
        <v>5009</v>
      </c>
      <c r="X1591" s="40">
        <v>24147</v>
      </c>
    </row>
    <row r="1592" spans="20:24" x14ac:dyDescent="0.25">
      <c r="T1592" s="85" t="s">
        <v>151</v>
      </c>
      <c r="U1592" s="84">
        <v>7080</v>
      </c>
      <c r="V1592" s="84">
        <v>27504</v>
      </c>
      <c r="W1592" s="10">
        <v>4495</v>
      </c>
      <c r="X1592" s="84">
        <v>23633</v>
      </c>
    </row>
    <row r="1593" spans="20:24" x14ac:dyDescent="0.25">
      <c r="T1593" s="85" t="s">
        <v>152</v>
      </c>
      <c r="U1593" s="84">
        <v>10572</v>
      </c>
      <c r="V1593" s="84">
        <v>10572</v>
      </c>
      <c r="W1593" s="10">
        <v>514</v>
      </c>
      <c r="X1593" s="84">
        <v>514</v>
      </c>
    </row>
    <row r="1594" spans="20:24" x14ac:dyDescent="0.25">
      <c r="T1594" s="39" t="s">
        <v>153</v>
      </c>
      <c r="U1594" s="40">
        <v>4010</v>
      </c>
      <c r="V1594" s="40">
        <v>109263</v>
      </c>
      <c r="W1594" s="41">
        <v>3482</v>
      </c>
      <c r="X1594" s="40">
        <v>96518</v>
      </c>
    </row>
    <row r="1595" spans="20:24" x14ac:dyDescent="0.25">
      <c r="T1595" s="85" t="s">
        <v>154</v>
      </c>
      <c r="U1595" s="84">
        <v>1624</v>
      </c>
      <c r="V1595" s="84">
        <v>44727</v>
      </c>
      <c r="W1595" s="10">
        <v>1400</v>
      </c>
      <c r="X1595" s="84">
        <v>38299</v>
      </c>
    </row>
    <row r="1596" spans="20:24" x14ac:dyDescent="0.25">
      <c r="T1596" s="85" t="s">
        <v>155</v>
      </c>
      <c r="U1596" s="84">
        <v>699</v>
      </c>
      <c r="V1596" s="84">
        <v>13990</v>
      </c>
      <c r="W1596" s="10">
        <v>598</v>
      </c>
      <c r="X1596" s="84">
        <v>12441</v>
      </c>
    </row>
    <row r="1597" spans="20:24" x14ac:dyDescent="0.25">
      <c r="T1597" s="85" t="s">
        <v>186</v>
      </c>
      <c r="U1597" s="84">
        <v>844</v>
      </c>
      <c r="V1597" s="84">
        <v>23257</v>
      </c>
      <c r="W1597" s="10">
        <v>725</v>
      </c>
      <c r="X1597" s="84">
        <v>20754</v>
      </c>
    </row>
    <row r="1598" spans="20:24" x14ac:dyDescent="0.25">
      <c r="T1598" s="85" t="s">
        <v>156</v>
      </c>
      <c r="U1598" s="84">
        <v>843</v>
      </c>
      <c r="V1598" s="84">
        <v>27289</v>
      </c>
      <c r="W1598" s="10">
        <v>759</v>
      </c>
      <c r="X1598" s="84">
        <v>25024</v>
      </c>
    </row>
    <row r="1599" spans="20:24" x14ac:dyDescent="0.25">
      <c r="T1599" s="33" t="s">
        <v>101</v>
      </c>
      <c r="U1599" s="37">
        <v>663</v>
      </c>
      <c r="V1599" s="37">
        <v>3428</v>
      </c>
      <c r="W1599" s="38">
        <v>649</v>
      </c>
      <c r="X1599" s="37">
        <v>3397</v>
      </c>
    </row>
    <row r="1600" spans="20:24" x14ac:dyDescent="0.25">
      <c r="T1600" s="39" t="s">
        <v>79</v>
      </c>
      <c r="U1600" s="40">
        <v>663</v>
      </c>
      <c r="V1600" s="40">
        <v>3428</v>
      </c>
      <c r="W1600" s="41">
        <v>649</v>
      </c>
      <c r="X1600" s="40">
        <v>3397</v>
      </c>
    </row>
    <row r="1601" spans="20:24" x14ac:dyDescent="0.25">
      <c r="T1601" s="85" t="s">
        <v>157</v>
      </c>
      <c r="U1601" s="84">
        <v>663</v>
      </c>
      <c r="V1601" s="84">
        <v>3428</v>
      </c>
      <c r="W1601" s="10">
        <v>649</v>
      </c>
      <c r="X1601" s="84">
        <v>3397</v>
      </c>
    </row>
    <row r="1602" spans="20:24" x14ac:dyDescent="0.25">
      <c r="T1602" s="33" t="s">
        <v>102</v>
      </c>
      <c r="U1602" s="37">
        <v>26097</v>
      </c>
      <c r="V1602" s="37">
        <v>112539</v>
      </c>
      <c r="W1602" s="38">
        <v>3874</v>
      </c>
      <c r="X1602" s="37">
        <v>12401</v>
      </c>
    </row>
    <row r="1603" spans="20:24" x14ac:dyDescent="0.25">
      <c r="T1603" s="39" t="s">
        <v>158</v>
      </c>
      <c r="U1603" s="40">
        <v>6097</v>
      </c>
      <c r="V1603" s="40">
        <v>92638</v>
      </c>
      <c r="W1603" s="41">
        <v>3696</v>
      </c>
      <c r="X1603" s="40">
        <v>12224</v>
      </c>
    </row>
    <row r="1604" spans="20:24" x14ac:dyDescent="0.25">
      <c r="T1604" s="85" t="s">
        <v>159</v>
      </c>
      <c r="U1604" s="84">
        <v>1269</v>
      </c>
      <c r="V1604" s="84">
        <v>4454</v>
      </c>
      <c r="W1604" s="10">
        <v>1178</v>
      </c>
      <c r="X1604" s="84">
        <v>4205</v>
      </c>
    </row>
    <row r="1605" spans="20:24" x14ac:dyDescent="0.25">
      <c r="T1605" s="85" t="s">
        <v>160</v>
      </c>
      <c r="U1605" s="84">
        <v>4828</v>
      </c>
      <c r="V1605" s="84">
        <v>88184</v>
      </c>
      <c r="W1605" s="10">
        <v>2518</v>
      </c>
      <c r="X1605" s="84">
        <v>8019</v>
      </c>
    </row>
    <row r="1606" spans="20:24" x14ac:dyDescent="0.25">
      <c r="T1606" s="39" t="s">
        <v>219</v>
      </c>
      <c r="U1606" s="40">
        <v>20000</v>
      </c>
      <c r="V1606" s="40">
        <v>19901</v>
      </c>
      <c r="W1606" s="41">
        <v>178</v>
      </c>
      <c r="X1606" s="40">
        <v>177</v>
      </c>
    </row>
    <row r="1607" spans="20:24" x14ac:dyDescent="0.25">
      <c r="T1607" s="85" t="s">
        <v>220</v>
      </c>
      <c r="U1607" s="84">
        <v>20000</v>
      </c>
      <c r="V1607" s="84">
        <v>19901</v>
      </c>
      <c r="W1607" s="10">
        <v>178</v>
      </c>
      <c r="X1607" s="84">
        <v>177</v>
      </c>
    </row>
    <row r="1608" spans="20:24" x14ac:dyDescent="0.25">
      <c r="T1608" s="34" t="s">
        <v>103</v>
      </c>
      <c r="U1608" s="35">
        <v>245534</v>
      </c>
      <c r="V1608" s="35">
        <v>1011296</v>
      </c>
      <c r="W1608" s="36">
        <v>73440</v>
      </c>
      <c r="X1608" s="35">
        <v>483726</v>
      </c>
    </row>
    <row r="1609" spans="20:24" x14ac:dyDescent="0.25">
      <c r="T1609" s="33" t="s">
        <v>104</v>
      </c>
      <c r="U1609" s="37">
        <v>144229</v>
      </c>
      <c r="V1609" s="37">
        <v>366866</v>
      </c>
      <c r="W1609" s="38">
        <v>23591</v>
      </c>
      <c r="X1609" s="37">
        <v>71651</v>
      </c>
    </row>
    <row r="1610" spans="20:24" x14ac:dyDescent="0.25">
      <c r="T1610" s="39" t="s">
        <v>79</v>
      </c>
      <c r="U1610" s="40">
        <v>144229</v>
      </c>
      <c r="V1610" s="40">
        <v>366866</v>
      </c>
      <c r="W1610" s="41">
        <v>23591</v>
      </c>
      <c r="X1610" s="40">
        <v>71651</v>
      </c>
    </row>
    <row r="1611" spans="20:24" x14ac:dyDescent="0.25">
      <c r="T1611" s="85" t="s">
        <v>187</v>
      </c>
      <c r="U1611" s="84">
        <v>2870</v>
      </c>
      <c r="V1611" s="84">
        <v>19793</v>
      </c>
      <c r="W1611" s="10">
        <v>2363</v>
      </c>
      <c r="X1611" s="84">
        <v>15457</v>
      </c>
    </row>
    <row r="1612" spans="20:24" x14ac:dyDescent="0.25">
      <c r="T1612" s="85" t="s">
        <v>188</v>
      </c>
      <c r="U1612" s="84">
        <v>107082</v>
      </c>
      <c r="V1612" s="84">
        <v>107942</v>
      </c>
      <c r="W1612" s="10">
        <v>11103</v>
      </c>
      <c r="X1612" s="84">
        <v>10890</v>
      </c>
    </row>
    <row r="1613" spans="20:24" x14ac:dyDescent="0.25">
      <c r="T1613" s="85" t="s">
        <v>189</v>
      </c>
      <c r="U1613" s="84">
        <v>25756</v>
      </c>
      <c r="V1613" s="84">
        <v>66692</v>
      </c>
      <c r="W1613" s="10">
        <v>7972</v>
      </c>
      <c r="X1613" s="84">
        <v>26077</v>
      </c>
    </row>
    <row r="1614" spans="20:24" x14ac:dyDescent="0.25">
      <c r="T1614" s="85" t="s">
        <v>190</v>
      </c>
      <c r="U1614" s="84">
        <v>8521</v>
      </c>
      <c r="V1614" s="84">
        <v>8521</v>
      </c>
      <c r="W1614" s="10">
        <v>2153</v>
      </c>
      <c r="X1614" s="84">
        <v>2153</v>
      </c>
    </row>
    <row r="1615" spans="20:24" x14ac:dyDescent="0.25">
      <c r="T1615" s="85" t="s">
        <v>224</v>
      </c>
      <c r="U1615" s="84">
        <v>0</v>
      </c>
      <c r="V1615" s="84">
        <v>163918</v>
      </c>
      <c r="W1615" s="10">
        <v>0</v>
      </c>
      <c r="X1615" s="84">
        <v>17074</v>
      </c>
    </row>
    <row r="1616" spans="20:24" x14ac:dyDescent="0.25">
      <c r="T1616" s="33" t="s">
        <v>105</v>
      </c>
      <c r="U1616" s="37">
        <v>7910</v>
      </c>
      <c r="V1616" s="37">
        <v>11396</v>
      </c>
      <c r="W1616" s="38">
        <v>1398</v>
      </c>
      <c r="X1616" s="37">
        <v>1398</v>
      </c>
    </row>
    <row r="1617" spans="20:24" x14ac:dyDescent="0.25">
      <c r="T1617" s="39" t="s">
        <v>191</v>
      </c>
      <c r="U1617" s="40">
        <v>7910</v>
      </c>
      <c r="V1617" s="40">
        <v>11396</v>
      </c>
      <c r="W1617" s="41">
        <v>1398</v>
      </c>
      <c r="X1617" s="40">
        <v>1398</v>
      </c>
    </row>
    <row r="1618" spans="20:24" x14ac:dyDescent="0.25">
      <c r="T1618" s="85" t="s">
        <v>192</v>
      </c>
      <c r="U1618" s="84">
        <v>1196</v>
      </c>
      <c r="V1618" s="84">
        <v>1196</v>
      </c>
      <c r="W1618" s="10">
        <v>1183</v>
      </c>
      <c r="X1618" s="84">
        <v>1183</v>
      </c>
    </row>
    <row r="1619" spans="20:24" x14ac:dyDescent="0.25">
      <c r="T1619" s="85" t="s">
        <v>230</v>
      </c>
      <c r="U1619" s="84">
        <v>453</v>
      </c>
      <c r="V1619" s="84">
        <v>453</v>
      </c>
      <c r="W1619" s="10">
        <v>215</v>
      </c>
      <c r="X1619" s="84">
        <v>215</v>
      </c>
    </row>
    <row r="1620" spans="20:24" x14ac:dyDescent="0.25">
      <c r="T1620" s="85" t="s">
        <v>193</v>
      </c>
      <c r="U1620" s="84">
        <v>4287</v>
      </c>
      <c r="V1620" s="84">
        <v>7773</v>
      </c>
      <c r="W1620" s="10">
        <v>0</v>
      </c>
      <c r="X1620" s="84">
        <v>0</v>
      </c>
    </row>
    <row r="1621" spans="20:24" x14ac:dyDescent="0.25">
      <c r="T1621" s="85" t="s">
        <v>195</v>
      </c>
      <c r="U1621" s="84">
        <v>1974</v>
      </c>
      <c r="V1621" s="84">
        <v>1974</v>
      </c>
      <c r="W1621" s="10">
        <v>0</v>
      </c>
      <c r="X1621" s="84">
        <v>0</v>
      </c>
    </row>
    <row r="1622" spans="20:24" x14ac:dyDescent="0.25">
      <c r="T1622" s="33" t="s">
        <v>107</v>
      </c>
      <c r="U1622" s="37">
        <v>93395</v>
      </c>
      <c r="V1622" s="37">
        <v>633034</v>
      </c>
      <c r="W1622" s="38">
        <v>48451</v>
      </c>
      <c r="X1622" s="37">
        <v>410677</v>
      </c>
    </row>
    <row r="1623" spans="20:24" x14ac:dyDescent="0.25">
      <c r="T1623" s="39" t="s">
        <v>79</v>
      </c>
      <c r="U1623" s="40">
        <v>93395</v>
      </c>
      <c r="V1623" s="40">
        <v>633034</v>
      </c>
      <c r="W1623" s="41">
        <v>48451</v>
      </c>
      <c r="X1623" s="40">
        <v>410677</v>
      </c>
    </row>
    <row r="1624" spans="20:24" x14ac:dyDescent="0.25">
      <c r="T1624" s="85" t="s">
        <v>161</v>
      </c>
      <c r="U1624" s="84">
        <v>0</v>
      </c>
      <c r="V1624" s="84">
        <v>21864</v>
      </c>
      <c r="W1624" s="10">
        <v>0</v>
      </c>
      <c r="X1624" s="84">
        <v>7448</v>
      </c>
    </row>
    <row r="1625" spans="20:24" x14ac:dyDescent="0.25">
      <c r="T1625" s="85" t="s">
        <v>162</v>
      </c>
      <c r="U1625" s="84">
        <v>6371</v>
      </c>
      <c r="V1625" s="84">
        <v>422594</v>
      </c>
      <c r="W1625" s="10">
        <v>4357</v>
      </c>
      <c r="X1625" s="84">
        <v>304793</v>
      </c>
    </row>
    <row r="1626" spans="20:24" x14ac:dyDescent="0.25">
      <c r="T1626" s="85" t="s">
        <v>163</v>
      </c>
      <c r="U1626" s="84">
        <v>56663</v>
      </c>
      <c r="V1626" s="84">
        <v>75081</v>
      </c>
      <c r="W1626" s="10">
        <v>26844</v>
      </c>
      <c r="X1626" s="84">
        <v>27646</v>
      </c>
    </row>
    <row r="1627" spans="20:24" x14ac:dyDescent="0.25">
      <c r="T1627" s="85" t="s">
        <v>164</v>
      </c>
      <c r="U1627" s="84">
        <v>15881</v>
      </c>
      <c r="V1627" s="84">
        <v>81696</v>
      </c>
      <c r="W1627" s="10">
        <v>9637</v>
      </c>
      <c r="X1627" s="84">
        <v>52776</v>
      </c>
    </row>
    <row r="1628" spans="20:24" x14ac:dyDescent="0.25">
      <c r="T1628" s="85" t="s">
        <v>196</v>
      </c>
      <c r="U1628" s="84">
        <v>14480</v>
      </c>
      <c r="V1628" s="84">
        <v>14480</v>
      </c>
      <c r="W1628" s="10">
        <v>7613</v>
      </c>
      <c r="X1628" s="84">
        <v>7613</v>
      </c>
    </row>
    <row r="1629" spans="20:24" x14ac:dyDescent="0.25">
      <c r="T1629" s="85" t="s">
        <v>165</v>
      </c>
      <c r="U1629" s="84">
        <v>0</v>
      </c>
      <c r="V1629" s="84">
        <v>17319</v>
      </c>
      <c r="W1629" s="10">
        <v>0</v>
      </c>
      <c r="X1629" s="84">
        <v>10401</v>
      </c>
    </row>
    <row r="1630" spans="20:24" x14ac:dyDescent="0.25">
      <c r="T1630" s="74" t="s">
        <v>47</v>
      </c>
      <c r="U1630" s="77">
        <v>8439</v>
      </c>
      <c r="V1630" s="77">
        <v>1062250</v>
      </c>
      <c r="W1630" s="78">
        <v>5631</v>
      </c>
      <c r="X1630" s="77">
        <v>693294</v>
      </c>
    </row>
    <row r="1631" spans="20:24" x14ac:dyDescent="0.25">
      <c r="T1631" s="34" t="s">
        <v>76</v>
      </c>
      <c r="U1631" s="35">
        <v>3102</v>
      </c>
      <c r="V1631" s="35">
        <v>863159</v>
      </c>
      <c r="W1631" s="36">
        <v>2637</v>
      </c>
      <c r="X1631" s="35">
        <v>510642</v>
      </c>
    </row>
    <row r="1632" spans="20:24" x14ac:dyDescent="0.25">
      <c r="T1632" s="33" t="s">
        <v>77</v>
      </c>
      <c r="U1632" s="37">
        <v>321</v>
      </c>
      <c r="V1632" s="37">
        <v>223549</v>
      </c>
      <c r="W1632" s="38">
        <v>40</v>
      </c>
      <c r="X1632" s="37">
        <v>26032</v>
      </c>
    </row>
    <row r="1633" spans="20:24" x14ac:dyDescent="0.25">
      <c r="T1633" s="39" t="s">
        <v>79</v>
      </c>
      <c r="U1633" s="40">
        <v>321</v>
      </c>
      <c r="V1633" s="40">
        <v>223549</v>
      </c>
      <c r="W1633" s="41">
        <v>40</v>
      </c>
      <c r="X1633" s="40">
        <v>26032</v>
      </c>
    </row>
    <row r="1634" spans="20:24" x14ac:dyDescent="0.25">
      <c r="T1634" s="85" t="s">
        <v>81</v>
      </c>
      <c r="U1634" s="84">
        <v>321</v>
      </c>
      <c r="V1634" s="84">
        <v>223549</v>
      </c>
      <c r="W1634" s="10">
        <v>40</v>
      </c>
      <c r="X1634" s="84">
        <v>26032</v>
      </c>
    </row>
    <row r="1635" spans="20:24" x14ac:dyDescent="0.25">
      <c r="T1635" s="33" t="s">
        <v>78</v>
      </c>
      <c r="U1635" s="37">
        <v>814</v>
      </c>
      <c r="V1635" s="37">
        <v>583532</v>
      </c>
      <c r="W1635" s="38">
        <v>640</v>
      </c>
      <c r="X1635" s="37">
        <v>447922</v>
      </c>
    </row>
    <row r="1636" spans="20:24" x14ac:dyDescent="0.25">
      <c r="T1636" s="39" t="s">
        <v>79</v>
      </c>
      <c r="U1636" s="40">
        <v>814</v>
      </c>
      <c r="V1636" s="40">
        <v>583532</v>
      </c>
      <c r="W1636" s="41">
        <v>640</v>
      </c>
      <c r="X1636" s="40">
        <v>447922</v>
      </c>
    </row>
    <row r="1637" spans="20:24" x14ac:dyDescent="0.25">
      <c r="T1637" s="85" t="s">
        <v>85</v>
      </c>
      <c r="U1637" s="84">
        <v>814</v>
      </c>
      <c r="V1637" s="84">
        <v>583532</v>
      </c>
      <c r="W1637" s="10">
        <v>640</v>
      </c>
      <c r="X1637" s="84">
        <v>447922</v>
      </c>
    </row>
    <row r="1638" spans="20:24" x14ac:dyDescent="0.25">
      <c r="T1638" s="33" t="s">
        <v>82</v>
      </c>
      <c r="U1638" s="37">
        <v>31</v>
      </c>
      <c r="V1638" s="37">
        <v>28039</v>
      </c>
      <c r="W1638" s="38">
        <v>21</v>
      </c>
      <c r="X1638" s="37">
        <v>8649</v>
      </c>
    </row>
    <row r="1639" spans="20:24" x14ac:dyDescent="0.25">
      <c r="T1639" s="39" t="s">
        <v>79</v>
      </c>
      <c r="U1639" s="40">
        <v>31</v>
      </c>
      <c r="V1639" s="40">
        <v>28039</v>
      </c>
      <c r="W1639" s="41">
        <v>21</v>
      </c>
      <c r="X1639" s="40">
        <v>8649</v>
      </c>
    </row>
    <row r="1640" spans="20:24" x14ac:dyDescent="0.25">
      <c r="T1640" s="85" t="s">
        <v>91</v>
      </c>
      <c r="U1640" s="84">
        <v>31</v>
      </c>
      <c r="V1640" s="84">
        <v>28039</v>
      </c>
      <c r="W1640" s="10">
        <v>21</v>
      </c>
      <c r="X1640" s="84">
        <v>8649</v>
      </c>
    </row>
    <row r="1641" spans="20:24" x14ac:dyDescent="0.25">
      <c r="T1641" s="33" t="s">
        <v>84</v>
      </c>
      <c r="U1641" s="37">
        <v>1936</v>
      </c>
      <c r="V1641" s="37">
        <v>28039</v>
      </c>
      <c r="W1641" s="38">
        <v>1936</v>
      </c>
      <c r="X1641" s="37">
        <v>28039</v>
      </c>
    </row>
    <row r="1642" spans="20:24" x14ac:dyDescent="0.25">
      <c r="T1642" s="39" t="s">
        <v>79</v>
      </c>
      <c r="U1642" s="40">
        <v>1936</v>
      </c>
      <c r="V1642" s="40">
        <v>28039</v>
      </c>
      <c r="W1642" s="41">
        <v>1936</v>
      </c>
      <c r="X1642" s="40">
        <v>28039</v>
      </c>
    </row>
    <row r="1643" spans="20:24" x14ac:dyDescent="0.25">
      <c r="T1643" s="85" t="s">
        <v>203</v>
      </c>
      <c r="U1643" s="84">
        <v>1936</v>
      </c>
      <c r="V1643" s="84">
        <v>28039</v>
      </c>
      <c r="W1643" s="10">
        <v>1936</v>
      </c>
      <c r="X1643" s="84">
        <v>28039</v>
      </c>
    </row>
    <row r="1644" spans="20:24" x14ac:dyDescent="0.25">
      <c r="T1644" s="34" t="s">
        <v>103</v>
      </c>
      <c r="U1644" s="35">
        <v>5337</v>
      </c>
      <c r="V1644" s="35">
        <v>199091</v>
      </c>
      <c r="W1644" s="36">
        <v>2994</v>
      </c>
      <c r="X1644" s="35">
        <v>182652</v>
      </c>
    </row>
    <row r="1645" spans="20:24" x14ac:dyDescent="0.25">
      <c r="T1645" s="33" t="s">
        <v>107</v>
      </c>
      <c r="U1645" s="37">
        <v>5337</v>
      </c>
      <c r="V1645" s="37">
        <v>199091</v>
      </c>
      <c r="W1645" s="38">
        <v>2994</v>
      </c>
      <c r="X1645" s="37">
        <v>182652</v>
      </c>
    </row>
    <row r="1646" spans="20:24" x14ac:dyDescent="0.25">
      <c r="T1646" s="39" t="s">
        <v>79</v>
      </c>
      <c r="U1646" s="40">
        <v>5337</v>
      </c>
      <c r="V1646" s="40">
        <v>199091</v>
      </c>
      <c r="W1646" s="41">
        <v>2994</v>
      </c>
      <c r="X1646" s="40">
        <v>182652</v>
      </c>
    </row>
    <row r="1647" spans="20:24" x14ac:dyDescent="0.25">
      <c r="T1647" s="85" t="s">
        <v>162</v>
      </c>
      <c r="U1647" s="84">
        <v>1198</v>
      </c>
      <c r="V1647" s="84">
        <v>195239</v>
      </c>
      <c r="W1647" s="10">
        <v>874</v>
      </c>
      <c r="X1647" s="84">
        <v>180758</v>
      </c>
    </row>
    <row r="1648" spans="20:24" x14ac:dyDescent="0.25">
      <c r="T1648" s="85" t="s">
        <v>163</v>
      </c>
      <c r="U1648" s="84">
        <v>4139</v>
      </c>
      <c r="V1648" s="84">
        <v>3852</v>
      </c>
      <c r="W1648" s="10">
        <v>2120</v>
      </c>
      <c r="X1648" s="84">
        <v>1894</v>
      </c>
    </row>
    <row r="1649" spans="20:24" x14ac:dyDescent="0.25">
      <c r="T1649" s="74" t="s">
        <v>48</v>
      </c>
      <c r="U1649" s="77">
        <v>996</v>
      </c>
      <c r="V1649" s="77">
        <v>477010</v>
      </c>
      <c r="W1649" s="78">
        <v>447</v>
      </c>
      <c r="X1649" s="77">
        <v>235069</v>
      </c>
    </row>
    <row r="1650" spans="20:24" x14ac:dyDescent="0.25">
      <c r="T1650" s="34" t="s">
        <v>76</v>
      </c>
      <c r="U1650" s="35">
        <v>996</v>
      </c>
      <c r="V1650" s="35">
        <v>477010</v>
      </c>
      <c r="W1650" s="36">
        <v>447</v>
      </c>
      <c r="X1650" s="35">
        <v>235069</v>
      </c>
    </row>
    <row r="1651" spans="20:24" x14ac:dyDescent="0.25">
      <c r="T1651" s="33" t="s">
        <v>77</v>
      </c>
      <c r="U1651" s="37">
        <v>272</v>
      </c>
      <c r="V1651" s="37">
        <v>169637</v>
      </c>
      <c r="W1651" s="38">
        <v>48</v>
      </c>
      <c r="X1651" s="37">
        <v>34592</v>
      </c>
    </row>
    <row r="1652" spans="20:24" x14ac:dyDescent="0.25">
      <c r="T1652" s="39" t="s">
        <v>79</v>
      </c>
      <c r="U1652" s="40">
        <v>272</v>
      </c>
      <c r="V1652" s="40">
        <v>169637</v>
      </c>
      <c r="W1652" s="41">
        <v>48</v>
      </c>
      <c r="X1652" s="40">
        <v>34592</v>
      </c>
    </row>
    <row r="1653" spans="20:24" x14ac:dyDescent="0.25">
      <c r="T1653" s="85" t="s">
        <v>97</v>
      </c>
      <c r="U1653" s="84">
        <v>76</v>
      </c>
      <c r="V1653" s="84">
        <v>50082</v>
      </c>
      <c r="W1653" s="10">
        <v>13</v>
      </c>
      <c r="X1653" s="84">
        <v>10036</v>
      </c>
    </row>
    <row r="1654" spans="20:24" x14ac:dyDescent="0.25">
      <c r="T1654" s="85" t="s">
        <v>81</v>
      </c>
      <c r="U1654" s="84">
        <v>196</v>
      </c>
      <c r="V1654" s="84">
        <v>119555</v>
      </c>
      <c r="W1654" s="10">
        <v>35</v>
      </c>
      <c r="X1654" s="84">
        <v>24556</v>
      </c>
    </row>
    <row r="1655" spans="20:24" x14ac:dyDescent="0.25">
      <c r="T1655" s="33" t="s">
        <v>78</v>
      </c>
      <c r="U1655" s="37">
        <v>461</v>
      </c>
      <c r="V1655" s="37">
        <v>235991</v>
      </c>
      <c r="W1655" s="38">
        <v>195</v>
      </c>
      <c r="X1655" s="37">
        <v>143120</v>
      </c>
    </row>
    <row r="1656" spans="20:24" x14ac:dyDescent="0.25">
      <c r="T1656" s="39" t="s">
        <v>79</v>
      </c>
      <c r="U1656" s="40">
        <v>461</v>
      </c>
      <c r="V1656" s="40">
        <v>235991</v>
      </c>
      <c r="W1656" s="41">
        <v>195</v>
      </c>
      <c r="X1656" s="40">
        <v>143120</v>
      </c>
    </row>
    <row r="1657" spans="20:24" x14ac:dyDescent="0.25">
      <c r="T1657" s="85" t="s">
        <v>85</v>
      </c>
      <c r="U1657" s="84">
        <v>461</v>
      </c>
      <c r="V1657" s="84">
        <v>235991</v>
      </c>
      <c r="W1657" s="10">
        <v>195</v>
      </c>
      <c r="X1657" s="84">
        <v>143120</v>
      </c>
    </row>
    <row r="1658" spans="20:24" x14ac:dyDescent="0.25">
      <c r="T1658" s="33" t="s">
        <v>82</v>
      </c>
      <c r="U1658" s="37">
        <v>263</v>
      </c>
      <c r="V1658" s="37">
        <v>71382</v>
      </c>
      <c r="W1658" s="38">
        <v>204</v>
      </c>
      <c r="X1658" s="37">
        <v>57357</v>
      </c>
    </row>
    <row r="1659" spans="20:24" x14ac:dyDescent="0.25">
      <c r="T1659" s="39" t="s">
        <v>79</v>
      </c>
      <c r="U1659" s="40">
        <v>263</v>
      </c>
      <c r="V1659" s="40">
        <v>71382</v>
      </c>
      <c r="W1659" s="41">
        <v>204</v>
      </c>
      <c r="X1659" s="40">
        <v>57357</v>
      </c>
    </row>
    <row r="1660" spans="20:24" x14ac:dyDescent="0.25">
      <c r="T1660" s="85" t="s">
        <v>91</v>
      </c>
      <c r="U1660" s="84">
        <v>263</v>
      </c>
      <c r="V1660" s="84">
        <v>71382</v>
      </c>
      <c r="W1660" s="10">
        <v>204</v>
      </c>
      <c r="X1660" s="84">
        <v>57357</v>
      </c>
    </row>
    <row r="1661" spans="20:24" x14ac:dyDescent="0.25">
      <c r="T1661" s="74" t="s">
        <v>49</v>
      </c>
      <c r="U1661" s="77">
        <v>91562</v>
      </c>
      <c r="V1661" s="77">
        <v>1932224</v>
      </c>
      <c r="W1661" s="78">
        <v>1342</v>
      </c>
      <c r="X1661" s="77">
        <v>235465</v>
      </c>
    </row>
    <row r="1662" spans="20:24" x14ac:dyDescent="0.25">
      <c r="T1662" s="34" t="s">
        <v>76</v>
      </c>
      <c r="U1662" s="35">
        <v>9194</v>
      </c>
      <c r="V1662" s="35">
        <v>1718650</v>
      </c>
      <c r="W1662" s="36">
        <v>697</v>
      </c>
      <c r="X1662" s="35">
        <v>210487</v>
      </c>
    </row>
    <row r="1663" spans="20:24" x14ac:dyDescent="0.25">
      <c r="T1663" s="33" t="s">
        <v>77</v>
      </c>
      <c r="U1663" s="37">
        <v>279</v>
      </c>
      <c r="V1663" s="37">
        <v>222650</v>
      </c>
      <c r="W1663" s="38">
        <v>0</v>
      </c>
      <c r="X1663" s="37">
        <v>0</v>
      </c>
    </row>
    <row r="1664" spans="20:24" x14ac:dyDescent="0.25">
      <c r="T1664" s="39" t="s">
        <v>79</v>
      </c>
      <c r="U1664" s="40">
        <v>279</v>
      </c>
      <c r="V1664" s="40">
        <v>222650</v>
      </c>
      <c r="W1664" s="41">
        <v>0</v>
      </c>
      <c r="X1664" s="40">
        <v>0</v>
      </c>
    </row>
    <row r="1665" spans="20:24" x14ac:dyDescent="0.25">
      <c r="T1665" s="85" t="s">
        <v>97</v>
      </c>
      <c r="U1665" s="84">
        <v>73</v>
      </c>
      <c r="V1665" s="84">
        <v>57809</v>
      </c>
      <c r="W1665" s="10">
        <v>0</v>
      </c>
      <c r="X1665" s="84">
        <v>0</v>
      </c>
    </row>
    <row r="1666" spans="20:24" x14ac:dyDescent="0.25">
      <c r="T1666" s="85" t="s">
        <v>81</v>
      </c>
      <c r="U1666" s="84">
        <v>206</v>
      </c>
      <c r="V1666" s="84">
        <v>164841</v>
      </c>
      <c r="W1666" s="10">
        <v>0</v>
      </c>
      <c r="X1666" s="84">
        <v>0</v>
      </c>
    </row>
    <row r="1667" spans="20:24" x14ac:dyDescent="0.25">
      <c r="T1667" s="33" t="s">
        <v>78</v>
      </c>
      <c r="U1667" s="37">
        <v>924</v>
      </c>
      <c r="V1667" s="37">
        <v>902436</v>
      </c>
      <c r="W1667" s="38">
        <v>18</v>
      </c>
      <c r="X1667" s="37">
        <v>22386</v>
      </c>
    </row>
    <row r="1668" spans="20:24" x14ac:dyDescent="0.25">
      <c r="T1668" s="39" t="s">
        <v>79</v>
      </c>
      <c r="U1668" s="40">
        <v>924</v>
      </c>
      <c r="V1668" s="40">
        <v>902436</v>
      </c>
      <c r="W1668" s="41">
        <v>18</v>
      </c>
      <c r="X1668" s="40">
        <v>22386</v>
      </c>
    </row>
    <row r="1669" spans="20:24" x14ac:dyDescent="0.25">
      <c r="T1669" s="85" t="s">
        <v>85</v>
      </c>
      <c r="U1669" s="84">
        <v>491</v>
      </c>
      <c r="V1669" s="84">
        <v>391710</v>
      </c>
      <c r="W1669" s="10">
        <v>1</v>
      </c>
      <c r="X1669" s="84">
        <v>812</v>
      </c>
    </row>
    <row r="1670" spans="20:24" x14ac:dyDescent="0.25">
      <c r="T1670" s="85" t="s">
        <v>166</v>
      </c>
      <c r="U1670" s="84">
        <v>433</v>
      </c>
      <c r="V1670" s="84">
        <v>510726</v>
      </c>
      <c r="W1670" s="10">
        <v>17</v>
      </c>
      <c r="X1670" s="84">
        <v>21574</v>
      </c>
    </row>
    <row r="1671" spans="20:24" x14ac:dyDescent="0.25">
      <c r="T1671" s="33" t="s">
        <v>80</v>
      </c>
      <c r="U1671" s="37">
        <v>214</v>
      </c>
      <c r="V1671" s="37">
        <v>340754</v>
      </c>
      <c r="W1671" s="38">
        <v>7</v>
      </c>
      <c r="X1671" s="37">
        <v>10920</v>
      </c>
    </row>
    <row r="1672" spans="20:24" x14ac:dyDescent="0.25">
      <c r="T1672" s="39" t="s">
        <v>79</v>
      </c>
      <c r="U1672" s="40">
        <v>214</v>
      </c>
      <c r="V1672" s="40">
        <v>340754</v>
      </c>
      <c r="W1672" s="41">
        <v>7</v>
      </c>
      <c r="X1672" s="40">
        <v>10920</v>
      </c>
    </row>
    <row r="1673" spans="20:24" x14ac:dyDescent="0.25">
      <c r="T1673" s="85" t="s">
        <v>167</v>
      </c>
      <c r="U1673" s="84">
        <v>214</v>
      </c>
      <c r="V1673" s="84">
        <v>340754</v>
      </c>
      <c r="W1673" s="10">
        <v>7</v>
      </c>
      <c r="X1673" s="84">
        <v>10920</v>
      </c>
    </row>
    <row r="1674" spans="20:24" x14ac:dyDescent="0.25">
      <c r="T1674" s="33" t="s">
        <v>82</v>
      </c>
      <c r="U1674" s="37">
        <v>655</v>
      </c>
      <c r="V1674" s="37">
        <v>169135</v>
      </c>
      <c r="W1674" s="38">
        <v>655</v>
      </c>
      <c r="X1674" s="37">
        <v>169135</v>
      </c>
    </row>
    <row r="1675" spans="20:24" x14ac:dyDescent="0.25">
      <c r="T1675" s="39" t="s">
        <v>79</v>
      </c>
      <c r="U1675" s="40">
        <v>655</v>
      </c>
      <c r="V1675" s="40">
        <v>169135</v>
      </c>
      <c r="W1675" s="41">
        <v>655</v>
      </c>
      <c r="X1675" s="40">
        <v>169135</v>
      </c>
    </row>
    <row r="1676" spans="20:24" x14ac:dyDescent="0.25">
      <c r="T1676" s="85" t="s">
        <v>89</v>
      </c>
      <c r="U1676" s="84">
        <v>47</v>
      </c>
      <c r="V1676" s="84">
        <v>11621</v>
      </c>
      <c r="W1676" s="10">
        <v>47</v>
      </c>
      <c r="X1676" s="84">
        <v>11621</v>
      </c>
    </row>
    <row r="1677" spans="20:24" x14ac:dyDescent="0.25">
      <c r="T1677" s="85" t="s">
        <v>91</v>
      </c>
      <c r="U1677" s="84">
        <v>40</v>
      </c>
      <c r="V1677" s="84">
        <v>11745</v>
      </c>
      <c r="W1677" s="10">
        <v>40</v>
      </c>
      <c r="X1677" s="84">
        <v>11745</v>
      </c>
    </row>
    <row r="1678" spans="20:24" x14ac:dyDescent="0.25">
      <c r="T1678" s="85" t="s">
        <v>106</v>
      </c>
      <c r="U1678" s="84">
        <v>201</v>
      </c>
      <c r="V1678" s="84">
        <v>51362</v>
      </c>
      <c r="W1678" s="10">
        <v>201</v>
      </c>
      <c r="X1678" s="84">
        <v>51362</v>
      </c>
    </row>
    <row r="1679" spans="20:24" x14ac:dyDescent="0.25">
      <c r="T1679" s="85" t="s">
        <v>168</v>
      </c>
      <c r="U1679" s="84">
        <v>367</v>
      </c>
      <c r="V1679" s="84">
        <v>94407</v>
      </c>
      <c r="W1679" s="10">
        <v>367</v>
      </c>
      <c r="X1679" s="84">
        <v>94407</v>
      </c>
    </row>
    <row r="1680" spans="20:24" x14ac:dyDescent="0.25">
      <c r="T1680" s="33" t="s">
        <v>83</v>
      </c>
      <c r="U1680" s="37">
        <v>56</v>
      </c>
      <c r="V1680" s="37">
        <v>60783</v>
      </c>
      <c r="W1680" s="38">
        <v>17</v>
      </c>
      <c r="X1680" s="37">
        <v>8046</v>
      </c>
    </row>
    <row r="1681" spans="20:24" x14ac:dyDescent="0.25">
      <c r="T1681" s="39" t="s">
        <v>109</v>
      </c>
      <c r="U1681" s="40">
        <v>56</v>
      </c>
      <c r="V1681" s="40">
        <v>60783</v>
      </c>
      <c r="W1681" s="41">
        <v>17</v>
      </c>
      <c r="X1681" s="40">
        <v>8046</v>
      </c>
    </row>
    <row r="1682" spans="20:24" x14ac:dyDescent="0.25">
      <c r="T1682" s="85" t="s">
        <v>110</v>
      </c>
      <c r="U1682" s="84">
        <v>56</v>
      </c>
      <c r="V1682" s="84">
        <v>60783</v>
      </c>
      <c r="W1682" s="10">
        <v>17</v>
      </c>
      <c r="X1682" s="84">
        <v>8046</v>
      </c>
    </row>
    <row r="1683" spans="20:24" x14ac:dyDescent="0.25">
      <c r="T1683" s="33" t="s">
        <v>86</v>
      </c>
      <c r="U1683" s="37">
        <v>7066</v>
      </c>
      <c r="V1683" s="37">
        <v>22892</v>
      </c>
      <c r="W1683" s="38">
        <v>0</v>
      </c>
      <c r="X1683" s="37">
        <v>0</v>
      </c>
    </row>
    <row r="1684" spans="20:24" x14ac:dyDescent="0.25">
      <c r="T1684" s="39" t="s">
        <v>171</v>
      </c>
      <c r="U1684" s="40">
        <v>5046</v>
      </c>
      <c r="V1684" s="40">
        <v>20872</v>
      </c>
      <c r="W1684" s="41">
        <v>0</v>
      </c>
      <c r="X1684" s="40">
        <v>0</v>
      </c>
    </row>
    <row r="1685" spans="20:24" x14ac:dyDescent="0.25">
      <c r="T1685" s="85" t="s">
        <v>204</v>
      </c>
      <c r="U1685" s="84">
        <v>4240</v>
      </c>
      <c r="V1685" s="84">
        <v>4240</v>
      </c>
      <c r="W1685" s="10">
        <v>0</v>
      </c>
      <c r="X1685" s="84">
        <v>0</v>
      </c>
    </row>
    <row r="1686" spans="20:24" x14ac:dyDescent="0.25">
      <c r="T1686" s="85" t="s">
        <v>205</v>
      </c>
      <c r="U1686" s="84">
        <v>806</v>
      </c>
      <c r="V1686" s="84">
        <v>16632</v>
      </c>
      <c r="W1686" s="10">
        <v>0</v>
      </c>
      <c r="X1686" s="84">
        <v>0</v>
      </c>
    </row>
    <row r="1687" spans="20:24" x14ac:dyDescent="0.25">
      <c r="T1687" s="39" t="s">
        <v>176</v>
      </c>
      <c r="U1687" s="40">
        <v>2020</v>
      </c>
      <c r="V1687" s="40">
        <v>2020</v>
      </c>
      <c r="W1687" s="41">
        <v>0</v>
      </c>
      <c r="X1687" s="40">
        <v>0</v>
      </c>
    </row>
    <row r="1688" spans="20:24" x14ac:dyDescent="0.25">
      <c r="T1688" s="85" t="s">
        <v>234</v>
      </c>
      <c r="U1688" s="84">
        <v>2020</v>
      </c>
      <c r="V1688" s="84">
        <v>2020</v>
      </c>
      <c r="W1688" s="10">
        <v>0</v>
      </c>
      <c r="X1688" s="84">
        <v>0</v>
      </c>
    </row>
    <row r="1689" spans="20:24" x14ac:dyDescent="0.25">
      <c r="T1689" s="34" t="s">
        <v>87</v>
      </c>
      <c r="U1689" s="35">
        <v>313</v>
      </c>
      <c r="V1689" s="35">
        <v>313</v>
      </c>
      <c r="W1689" s="36">
        <v>0</v>
      </c>
      <c r="X1689" s="35">
        <v>0</v>
      </c>
    </row>
    <row r="1690" spans="20:24" x14ac:dyDescent="0.25">
      <c r="T1690" s="33" t="s">
        <v>88</v>
      </c>
      <c r="U1690" s="37">
        <v>313</v>
      </c>
      <c r="V1690" s="37">
        <v>313</v>
      </c>
      <c r="W1690" s="38">
        <v>0</v>
      </c>
      <c r="X1690" s="37">
        <v>0</v>
      </c>
    </row>
    <row r="1691" spans="20:24" x14ac:dyDescent="0.25">
      <c r="T1691" s="39" t="s">
        <v>79</v>
      </c>
      <c r="U1691" s="40">
        <v>313</v>
      </c>
      <c r="V1691" s="40">
        <v>313</v>
      </c>
      <c r="W1691" s="41">
        <v>0</v>
      </c>
      <c r="X1691" s="40">
        <v>0</v>
      </c>
    </row>
    <row r="1692" spans="20:24" x14ac:dyDescent="0.25">
      <c r="T1692" s="85" t="s">
        <v>118</v>
      </c>
      <c r="U1692" s="84">
        <v>313</v>
      </c>
      <c r="V1692" s="84">
        <v>313</v>
      </c>
      <c r="W1692" s="10">
        <v>0</v>
      </c>
      <c r="X1692" s="84">
        <v>0</v>
      </c>
    </row>
    <row r="1693" spans="20:24" x14ac:dyDescent="0.25">
      <c r="T1693" s="34" t="s">
        <v>90</v>
      </c>
      <c r="U1693" s="35">
        <v>73988</v>
      </c>
      <c r="V1693" s="35">
        <v>179672</v>
      </c>
      <c r="W1693" s="36">
        <v>645</v>
      </c>
      <c r="X1693" s="35">
        <v>24978</v>
      </c>
    </row>
    <row r="1694" spans="20:24" x14ac:dyDescent="0.25">
      <c r="T1694" s="33" t="s">
        <v>92</v>
      </c>
      <c r="U1694" s="37">
        <v>3060</v>
      </c>
      <c r="V1694" s="37">
        <v>11264</v>
      </c>
      <c r="W1694" s="38">
        <v>0</v>
      </c>
      <c r="X1694" s="37">
        <v>0</v>
      </c>
    </row>
    <row r="1695" spans="20:24" x14ac:dyDescent="0.25">
      <c r="T1695" s="39" t="s">
        <v>121</v>
      </c>
      <c r="U1695" s="40">
        <v>697</v>
      </c>
      <c r="V1695" s="40">
        <v>697</v>
      </c>
      <c r="W1695" s="41">
        <v>0</v>
      </c>
      <c r="X1695" s="40">
        <v>0</v>
      </c>
    </row>
    <row r="1696" spans="20:24" x14ac:dyDescent="0.25">
      <c r="T1696" s="85" t="s">
        <v>122</v>
      </c>
      <c r="U1696" s="84">
        <v>697</v>
      </c>
      <c r="V1696" s="84">
        <v>697</v>
      </c>
      <c r="W1696" s="10">
        <v>0</v>
      </c>
      <c r="X1696" s="84">
        <v>0</v>
      </c>
    </row>
    <row r="1697" spans="20:24" x14ac:dyDescent="0.25">
      <c r="T1697" s="39" t="s">
        <v>124</v>
      </c>
      <c r="U1697" s="40">
        <v>1697</v>
      </c>
      <c r="V1697" s="40">
        <v>9528</v>
      </c>
      <c r="W1697" s="41">
        <v>0</v>
      </c>
      <c r="X1697" s="40">
        <v>0</v>
      </c>
    </row>
    <row r="1698" spans="20:24" x14ac:dyDescent="0.25">
      <c r="T1698" s="85" t="s">
        <v>125</v>
      </c>
      <c r="U1698" s="84">
        <v>1441</v>
      </c>
      <c r="V1698" s="84">
        <v>1441</v>
      </c>
      <c r="W1698" s="10">
        <v>0</v>
      </c>
      <c r="X1698" s="84">
        <v>0</v>
      </c>
    </row>
    <row r="1699" spans="20:24" x14ac:dyDescent="0.25">
      <c r="T1699" s="85" t="s">
        <v>126</v>
      </c>
      <c r="U1699" s="84">
        <v>256</v>
      </c>
      <c r="V1699" s="84">
        <v>8087</v>
      </c>
      <c r="W1699" s="10">
        <v>0</v>
      </c>
      <c r="X1699" s="84">
        <v>0</v>
      </c>
    </row>
    <row r="1700" spans="20:24" x14ac:dyDescent="0.25">
      <c r="T1700" s="39" t="s">
        <v>128</v>
      </c>
      <c r="U1700" s="40">
        <v>666</v>
      </c>
      <c r="V1700" s="40">
        <v>1039</v>
      </c>
      <c r="W1700" s="41">
        <v>0</v>
      </c>
      <c r="X1700" s="40">
        <v>0</v>
      </c>
    </row>
    <row r="1701" spans="20:24" x14ac:dyDescent="0.25">
      <c r="T1701" s="85" t="s">
        <v>129</v>
      </c>
      <c r="U1701" s="84">
        <v>413</v>
      </c>
      <c r="V1701" s="84">
        <v>413</v>
      </c>
      <c r="W1701" s="10">
        <v>0</v>
      </c>
      <c r="X1701" s="84">
        <v>0</v>
      </c>
    </row>
    <row r="1702" spans="20:24" x14ac:dyDescent="0.25">
      <c r="T1702" s="85" t="s">
        <v>131</v>
      </c>
      <c r="U1702" s="84">
        <v>206</v>
      </c>
      <c r="V1702" s="84">
        <v>206</v>
      </c>
      <c r="W1702" s="10">
        <v>0</v>
      </c>
      <c r="X1702" s="84">
        <v>0</v>
      </c>
    </row>
    <row r="1703" spans="20:24" x14ac:dyDescent="0.25">
      <c r="T1703" s="85" t="s">
        <v>132</v>
      </c>
      <c r="U1703" s="84">
        <v>47</v>
      </c>
      <c r="V1703" s="84">
        <v>420</v>
      </c>
      <c r="W1703" s="10">
        <v>0</v>
      </c>
      <c r="X1703" s="84">
        <v>0</v>
      </c>
    </row>
    <row r="1704" spans="20:24" x14ac:dyDescent="0.25">
      <c r="T1704" s="33" t="s">
        <v>93</v>
      </c>
      <c r="U1704" s="37">
        <v>4461</v>
      </c>
      <c r="V1704" s="37">
        <v>14819</v>
      </c>
      <c r="W1704" s="38">
        <v>0</v>
      </c>
      <c r="X1704" s="37">
        <v>0</v>
      </c>
    </row>
    <row r="1705" spans="20:24" x14ac:dyDescent="0.25">
      <c r="T1705" s="39" t="s">
        <v>79</v>
      </c>
      <c r="U1705" s="40">
        <v>4461</v>
      </c>
      <c r="V1705" s="40">
        <v>14819</v>
      </c>
      <c r="W1705" s="41">
        <v>0</v>
      </c>
      <c r="X1705" s="40">
        <v>0</v>
      </c>
    </row>
    <row r="1706" spans="20:24" x14ac:dyDescent="0.25">
      <c r="T1706" s="85" t="s">
        <v>133</v>
      </c>
      <c r="U1706" s="84">
        <v>97</v>
      </c>
      <c r="V1706" s="84">
        <v>720</v>
      </c>
      <c r="W1706" s="10">
        <v>0</v>
      </c>
      <c r="X1706" s="84">
        <v>0</v>
      </c>
    </row>
    <row r="1707" spans="20:24" x14ac:dyDescent="0.25">
      <c r="T1707" s="85" t="s">
        <v>201</v>
      </c>
      <c r="U1707" s="84">
        <v>405</v>
      </c>
      <c r="V1707" s="84">
        <v>405</v>
      </c>
      <c r="W1707" s="10">
        <v>0</v>
      </c>
      <c r="X1707" s="84">
        <v>0</v>
      </c>
    </row>
    <row r="1708" spans="20:24" x14ac:dyDescent="0.25">
      <c r="T1708" s="85" t="s">
        <v>134</v>
      </c>
      <c r="U1708" s="84">
        <v>2700</v>
      </c>
      <c r="V1708" s="84">
        <v>2700</v>
      </c>
      <c r="W1708" s="10">
        <v>0</v>
      </c>
      <c r="X1708" s="84">
        <v>0</v>
      </c>
    </row>
    <row r="1709" spans="20:24" x14ac:dyDescent="0.25">
      <c r="T1709" s="85" t="s">
        <v>135</v>
      </c>
      <c r="U1709" s="84">
        <v>711</v>
      </c>
      <c r="V1709" s="84">
        <v>10474</v>
      </c>
      <c r="W1709" s="10">
        <v>0</v>
      </c>
      <c r="X1709" s="84">
        <v>0</v>
      </c>
    </row>
    <row r="1710" spans="20:24" x14ac:dyDescent="0.25">
      <c r="T1710" s="85" t="s">
        <v>202</v>
      </c>
      <c r="U1710" s="84">
        <v>328</v>
      </c>
      <c r="V1710" s="84">
        <v>300</v>
      </c>
      <c r="W1710" s="10">
        <v>0</v>
      </c>
      <c r="X1710" s="84">
        <v>0</v>
      </c>
    </row>
    <row r="1711" spans="20:24" x14ac:dyDescent="0.25">
      <c r="T1711" s="85" t="s">
        <v>136</v>
      </c>
      <c r="U1711" s="84">
        <v>220</v>
      </c>
      <c r="V1711" s="84">
        <v>220</v>
      </c>
      <c r="W1711" s="10">
        <v>0</v>
      </c>
      <c r="X1711" s="84">
        <v>0</v>
      </c>
    </row>
    <row r="1712" spans="20:24" x14ac:dyDescent="0.25">
      <c r="T1712" s="33" t="s">
        <v>94</v>
      </c>
      <c r="U1712" s="37">
        <v>18087</v>
      </c>
      <c r="V1712" s="37">
        <v>85681</v>
      </c>
      <c r="W1712" s="38">
        <v>645</v>
      </c>
      <c r="X1712" s="37">
        <v>24978</v>
      </c>
    </row>
    <row r="1713" spans="20:24" x14ac:dyDescent="0.25">
      <c r="T1713" s="39" t="s">
        <v>79</v>
      </c>
      <c r="U1713" s="40">
        <v>18087</v>
      </c>
      <c r="V1713" s="40">
        <v>85681</v>
      </c>
      <c r="W1713" s="41">
        <v>645</v>
      </c>
      <c r="X1713" s="40">
        <v>24978</v>
      </c>
    </row>
    <row r="1714" spans="20:24" x14ac:dyDescent="0.25">
      <c r="T1714" s="85" t="s">
        <v>137</v>
      </c>
      <c r="U1714" s="84">
        <v>15690</v>
      </c>
      <c r="V1714" s="84">
        <v>15690</v>
      </c>
      <c r="W1714" s="10">
        <v>47</v>
      </c>
      <c r="X1714" s="84">
        <v>47</v>
      </c>
    </row>
    <row r="1715" spans="20:24" x14ac:dyDescent="0.25">
      <c r="T1715" s="85" t="s">
        <v>138</v>
      </c>
      <c r="U1715" s="84">
        <v>1559</v>
      </c>
      <c r="V1715" s="84">
        <v>60934</v>
      </c>
      <c r="W1715" s="10">
        <v>598</v>
      </c>
      <c r="X1715" s="84">
        <v>24931</v>
      </c>
    </row>
    <row r="1716" spans="20:24" x14ac:dyDescent="0.25">
      <c r="T1716" s="85" t="s">
        <v>139</v>
      </c>
      <c r="U1716" s="84">
        <v>569</v>
      </c>
      <c r="V1716" s="84">
        <v>569</v>
      </c>
      <c r="W1716" s="10">
        <v>0</v>
      </c>
      <c r="X1716" s="84">
        <v>0</v>
      </c>
    </row>
    <row r="1717" spans="20:24" x14ac:dyDescent="0.25">
      <c r="T1717" s="85" t="s">
        <v>140</v>
      </c>
      <c r="U1717" s="84">
        <v>269</v>
      </c>
      <c r="V1717" s="84">
        <v>8488</v>
      </c>
      <c r="W1717" s="10">
        <v>0</v>
      </c>
      <c r="X1717" s="84">
        <v>0</v>
      </c>
    </row>
    <row r="1718" spans="20:24" x14ac:dyDescent="0.25">
      <c r="T1718" s="33" t="s">
        <v>95</v>
      </c>
      <c r="U1718" s="37">
        <v>2973</v>
      </c>
      <c r="V1718" s="37">
        <v>5836</v>
      </c>
      <c r="W1718" s="38">
        <v>0</v>
      </c>
      <c r="X1718" s="37">
        <v>0</v>
      </c>
    </row>
    <row r="1719" spans="20:24" x14ac:dyDescent="0.25">
      <c r="T1719" s="39" t="s">
        <v>79</v>
      </c>
      <c r="U1719" s="40">
        <v>2973</v>
      </c>
      <c r="V1719" s="40">
        <v>5836</v>
      </c>
      <c r="W1719" s="41">
        <v>0</v>
      </c>
      <c r="X1719" s="40">
        <v>0</v>
      </c>
    </row>
    <row r="1720" spans="20:24" x14ac:dyDescent="0.25">
      <c r="T1720" s="85" t="s">
        <v>142</v>
      </c>
      <c r="U1720" s="84">
        <v>2029</v>
      </c>
      <c r="V1720" s="84">
        <v>2029</v>
      </c>
      <c r="W1720" s="10">
        <v>0</v>
      </c>
      <c r="X1720" s="84">
        <v>0</v>
      </c>
    </row>
    <row r="1721" spans="20:24" x14ac:dyDescent="0.25">
      <c r="T1721" s="85" t="s">
        <v>143</v>
      </c>
      <c r="U1721" s="84">
        <v>15</v>
      </c>
      <c r="V1721" s="84">
        <v>1538</v>
      </c>
      <c r="W1721" s="10">
        <v>0</v>
      </c>
      <c r="X1721" s="84">
        <v>0</v>
      </c>
    </row>
    <row r="1722" spans="20:24" x14ac:dyDescent="0.25">
      <c r="T1722" s="85" t="s">
        <v>144</v>
      </c>
      <c r="U1722" s="84">
        <v>401</v>
      </c>
      <c r="V1722" s="84">
        <v>401</v>
      </c>
      <c r="W1722" s="10">
        <v>0</v>
      </c>
      <c r="X1722" s="84">
        <v>0</v>
      </c>
    </row>
    <row r="1723" spans="20:24" x14ac:dyDescent="0.25">
      <c r="T1723" s="85" t="s">
        <v>145</v>
      </c>
      <c r="U1723" s="84">
        <v>36</v>
      </c>
      <c r="V1723" s="84">
        <v>36</v>
      </c>
      <c r="W1723" s="10">
        <v>0</v>
      </c>
      <c r="X1723" s="84">
        <v>0</v>
      </c>
    </row>
    <row r="1724" spans="20:24" x14ac:dyDescent="0.25">
      <c r="T1724" s="85" t="s">
        <v>146</v>
      </c>
      <c r="U1724" s="84">
        <v>308</v>
      </c>
      <c r="V1724" s="84">
        <v>1648</v>
      </c>
      <c r="W1724" s="10">
        <v>0</v>
      </c>
      <c r="X1724" s="84">
        <v>0</v>
      </c>
    </row>
    <row r="1725" spans="20:24" x14ac:dyDescent="0.25">
      <c r="T1725" s="85" t="s">
        <v>182</v>
      </c>
      <c r="U1725" s="84">
        <v>184</v>
      </c>
      <c r="V1725" s="84">
        <v>184</v>
      </c>
      <c r="W1725" s="10">
        <v>0</v>
      </c>
      <c r="X1725" s="84">
        <v>0</v>
      </c>
    </row>
    <row r="1726" spans="20:24" x14ac:dyDescent="0.25">
      <c r="T1726" s="33" t="s">
        <v>96</v>
      </c>
      <c r="U1726" s="37">
        <v>4850</v>
      </c>
      <c r="V1726" s="37">
        <v>19385</v>
      </c>
      <c r="W1726" s="38">
        <v>0</v>
      </c>
      <c r="X1726" s="37">
        <v>0</v>
      </c>
    </row>
    <row r="1727" spans="20:24" x14ac:dyDescent="0.25">
      <c r="T1727" s="39" t="s">
        <v>79</v>
      </c>
      <c r="U1727" s="40">
        <v>4850</v>
      </c>
      <c r="V1727" s="40">
        <v>19385</v>
      </c>
      <c r="W1727" s="41">
        <v>0</v>
      </c>
      <c r="X1727" s="40">
        <v>0</v>
      </c>
    </row>
    <row r="1728" spans="20:24" x14ac:dyDescent="0.25">
      <c r="T1728" s="85" t="s">
        <v>147</v>
      </c>
      <c r="U1728" s="84">
        <v>20</v>
      </c>
      <c r="V1728" s="84">
        <v>6300</v>
      </c>
      <c r="W1728" s="10">
        <v>0</v>
      </c>
      <c r="X1728" s="84">
        <v>0</v>
      </c>
    </row>
    <row r="1729" spans="20:24" x14ac:dyDescent="0.25">
      <c r="T1729" s="85" t="s">
        <v>223</v>
      </c>
      <c r="U1729" s="84">
        <v>375</v>
      </c>
      <c r="V1729" s="84">
        <v>375</v>
      </c>
      <c r="W1729" s="10">
        <v>0</v>
      </c>
      <c r="X1729" s="84">
        <v>0</v>
      </c>
    </row>
    <row r="1730" spans="20:24" x14ac:dyDescent="0.25">
      <c r="T1730" s="85" t="s">
        <v>148</v>
      </c>
      <c r="U1730" s="84">
        <v>3710</v>
      </c>
      <c r="V1730" s="84">
        <v>3710</v>
      </c>
      <c r="W1730" s="10">
        <v>0</v>
      </c>
      <c r="X1730" s="84">
        <v>0</v>
      </c>
    </row>
    <row r="1731" spans="20:24" x14ac:dyDescent="0.25">
      <c r="T1731" s="85" t="s">
        <v>149</v>
      </c>
      <c r="U1731" s="84">
        <v>535</v>
      </c>
      <c r="V1731" s="84">
        <v>8790</v>
      </c>
      <c r="W1731" s="10">
        <v>0</v>
      </c>
      <c r="X1731" s="84">
        <v>0</v>
      </c>
    </row>
    <row r="1732" spans="20:24" x14ac:dyDescent="0.25">
      <c r="T1732" s="85" t="s">
        <v>228</v>
      </c>
      <c r="U1732" s="84">
        <v>210</v>
      </c>
      <c r="V1732" s="84">
        <v>210</v>
      </c>
      <c r="W1732" s="10">
        <v>0</v>
      </c>
      <c r="X1732" s="84">
        <v>0</v>
      </c>
    </row>
    <row r="1733" spans="20:24" x14ac:dyDescent="0.25">
      <c r="T1733" s="33" t="s">
        <v>98</v>
      </c>
      <c r="U1733" s="37">
        <v>40557</v>
      </c>
      <c r="V1733" s="37">
        <v>42687</v>
      </c>
      <c r="W1733" s="38">
        <v>0</v>
      </c>
      <c r="X1733" s="37">
        <v>0</v>
      </c>
    </row>
    <row r="1734" spans="20:24" x14ac:dyDescent="0.25">
      <c r="T1734" s="39" t="s">
        <v>79</v>
      </c>
      <c r="U1734" s="40">
        <v>40557</v>
      </c>
      <c r="V1734" s="40">
        <v>42687</v>
      </c>
      <c r="W1734" s="41">
        <v>0</v>
      </c>
      <c r="X1734" s="40">
        <v>0</v>
      </c>
    </row>
    <row r="1735" spans="20:24" x14ac:dyDescent="0.25">
      <c r="T1735" s="85" t="s">
        <v>183</v>
      </c>
      <c r="U1735" s="84">
        <v>39815</v>
      </c>
      <c r="V1735" s="84">
        <v>39815</v>
      </c>
      <c r="W1735" s="10">
        <v>0</v>
      </c>
      <c r="X1735" s="84">
        <v>0</v>
      </c>
    </row>
    <row r="1736" spans="20:24" x14ac:dyDescent="0.25">
      <c r="T1736" s="85" t="s">
        <v>184</v>
      </c>
      <c r="U1736" s="84">
        <v>553</v>
      </c>
      <c r="V1736" s="84">
        <v>2721</v>
      </c>
      <c r="W1736" s="10">
        <v>0</v>
      </c>
      <c r="X1736" s="84">
        <v>0</v>
      </c>
    </row>
    <row r="1737" spans="20:24" x14ac:dyDescent="0.25">
      <c r="T1737" s="85" t="s">
        <v>185</v>
      </c>
      <c r="U1737" s="84">
        <v>189</v>
      </c>
      <c r="V1737" s="84">
        <v>151</v>
      </c>
      <c r="W1737" s="10">
        <v>0</v>
      </c>
      <c r="X1737" s="84">
        <v>0</v>
      </c>
    </row>
    <row r="1738" spans="20:24" x14ac:dyDescent="0.25">
      <c r="T1738" s="34" t="s">
        <v>99</v>
      </c>
      <c r="U1738" s="35">
        <v>2158</v>
      </c>
      <c r="V1738" s="35">
        <v>23868</v>
      </c>
      <c r="W1738" s="36">
        <v>0</v>
      </c>
      <c r="X1738" s="35">
        <v>0</v>
      </c>
    </row>
    <row r="1739" spans="20:24" x14ac:dyDescent="0.25">
      <c r="T1739" s="33" t="s">
        <v>100</v>
      </c>
      <c r="U1739" s="37">
        <v>1189</v>
      </c>
      <c r="V1739" s="37">
        <v>22416</v>
      </c>
      <c r="W1739" s="38">
        <v>0</v>
      </c>
      <c r="X1739" s="37">
        <v>0</v>
      </c>
    </row>
    <row r="1740" spans="20:24" x14ac:dyDescent="0.25">
      <c r="T1740" s="39" t="s">
        <v>153</v>
      </c>
      <c r="U1740" s="40">
        <v>1189</v>
      </c>
      <c r="V1740" s="40">
        <v>22416</v>
      </c>
      <c r="W1740" s="41">
        <v>0</v>
      </c>
      <c r="X1740" s="40">
        <v>0</v>
      </c>
    </row>
    <row r="1741" spans="20:24" x14ac:dyDescent="0.25">
      <c r="T1741" s="85" t="s">
        <v>154</v>
      </c>
      <c r="U1741" s="84">
        <v>513</v>
      </c>
      <c r="V1741" s="84">
        <v>12331</v>
      </c>
      <c r="W1741" s="10">
        <v>0</v>
      </c>
      <c r="X1741" s="84">
        <v>0</v>
      </c>
    </row>
    <row r="1742" spans="20:24" x14ac:dyDescent="0.25">
      <c r="T1742" s="85" t="s">
        <v>155</v>
      </c>
      <c r="U1742" s="84">
        <v>513</v>
      </c>
      <c r="V1742" s="84">
        <v>8383</v>
      </c>
      <c r="W1742" s="10">
        <v>0</v>
      </c>
      <c r="X1742" s="84">
        <v>0</v>
      </c>
    </row>
    <row r="1743" spans="20:24" x14ac:dyDescent="0.25">
      <c r="T1743" s="85" t="s">
        <v>156</v>
      </c>
      <c r="U1743" s="84">
        <v>163</v>
      </c>
      <c r="V1743" s="84">
        <v>1702</v>
      </c>
      <c r="W1743" s="10">
        <v>0</v>
      </c>
      <c r="X1743" s="84">
        <v>0</v>
      </c>
    </row>
    <row r="1744" spans="20:24" x14ac:dyDescent="0.25">
      <c r="T1744" s="33" t="s">
        <v>101</v>
      </c>
      <c r="U1744" s="37">
        <v>304</v>
      </c>
      <c r="V1744" s="37">
        <v>1452</v>
      </c>
      <c r="W1744" s="38">
        <v>0</v>
      </c>
      <c r="X1744" s="37">
        <v>0</v>
      </c>
    </row>
    <row r="1745" spans="20:24" x14ac:dyDescent="0.25">
      <c r="T1745" s="39" t="s">
        <v>79</v>
      </c>
      <c r="U1745" s="40">
        <v>304</v>
      </c>
      <c r="V1745" s="40">
        <v>1452</v>
      </c>
      <c r="W1745" s="41">
        <v>0</v>
      </c>
      <c r="X1745" s="40">
        <v>0</v>
      </c>
    </row>
    <row r="1746" spans="20:24" x14ac:dyDescent="0.25">
      <c r="T1746" s="85" t="s">
        <v>157</v>
      </c>
      <c r="U1746" s="84">
        <v>304</v>
      </c>
      <c r="V1746" s="84">
        <v>1452</v>
      </c>
      <c r="W1746" s="10">
        <v>0</v>
      </c>
      <c r="X1746" s="84">
        <v>0</v>
      </c>
    </row>
    <row r="1747" spans="20:24" x14ac:dyDescent="0.25">
      <c r="T1747" s="33" t="s">
        <v>102</v>
      </c>
      <c r="U1747" s="37">
        <v>665</v>
      </c>
      <c r="V1747" s="37">
        <v>0</v>
      </c>
      <c r="W1747" s="38">
        <v>0</v>
      </c>
      <c r="X1747" s="37">
        <v>0</v>
      </c>
    </row>
    <row r="1748" spans="20:24" x14ac:dyDescent="0.25">
      <c r="T1748" s="39" t="s">
        <v>158</v>
      </c>
      <c r="U1748" s="40">
        <v>665</v>
      </c>
      <c r="V1748" s="40">
        <v>0</v>
      </c>
      <c r="W1748" s="41">
        <v>0</v>
      </c>
      <c r="X1748" s="40">
        <v>0</v>
      </c>
    </row>
    <row r="1749" spans="20:24" x14ac:dyDescent="0.25">
      <c r="T1749" s="85" t="s">
        <v>159</v>
      </c>
      <c r="U1749" s="84">
        <v>500</v>
      </c>
      <c r="V1749" s="84">
        <v>0</v>
      </c>
      <c r="W1749" s="10">
        <v>0</v>
      </c>
      <c r="X1749" s="84">
        <v>0</v>
      </c>
    </row>
    <row r="1750" spans="20:24" x14ac:dyDescent="0.25">
      <c r="T1750" s="85" t="s">
        <v>160</v>
      </c>
      <c r="U1750" s="84">
        <v>165</v>
      </c>
      <c r="V1750" s="84">
        <v>0</v>
      </c>
      <c r="W1750" s="10">
        <v>0</v>
      </c>
      <c r="X1750" s="84">
        <v>0</v>
      </c>
    </row>
    <row r="1751" spans="20:24" x14ac:dyDescent="0.25">
      <c r="T1751" s="34" t="s">
        <v>103</v>
      </c>
      <c r="U1751" s="35">
        <v>5909</v>
      </c>
      <c r="V1751" s="35">
        <v>9721</v>
      </c>
      <c r="W1751" s="36">
        <v>0</v>
      </c>
      <c r="X1751" s="35">
        <v>0</v>
      </c>
    </row>
    <row r="1752" spans="20:24" x14ac:dyDescent="0.25">
      <c r="T1752" s="33" t="s">
        <v>104</v>
      </c>
      <c r="U1752" s="37">
        <v>1007</v>
      </c>
      <c r="V1752" s="37">
        <v>1804</v>
      </c>
      <c r="W1752" s="38">
        <v>0</v>
      </c>
      <c r="X1752" s="37">
        <v>0</v>
      </c>
    </row>
    <row r="1753" spans="20:24" x14ac:dyDescent="0.25">
      <c r="T1753" s="39" t="s">
        <v>79</v>
      </c>
      <c r="U1753" s="40">
        <v>1007</v>
      </c>
      <c r="V1753" s="40">
        <v>1804</v>
      </c>
      <c r="W1753" s="41">
        <v>0</v>
      </c>
      <c r="X1753" s="40">
        <v>0</v>
      </c>
    </row>
    <row r="1754" spans="20:24" x14ac:dyDescent="0.25">
      <c r="T1754" s="85" t="s">
        <v>189</v>
      </c>
      <c r="U1754" s="84">
        <v>433</v>
      </c>
      <c r="V1754" s="84">
        <v>1230</v>
      </c>
      <c r="W1754" s="10">
        <v>0</v>
      </c>
      <c r="X1754" s="84">
        <v>0</v>
      </c>
    </row>
    <row r="1755" spans="20:24" x14ac:dyDescent="0.25">
      <c r="T1755" s="85" t="s">
        <v>190</v>
      </c>
      <c r="U1755" s="84">
        <v>200</v>
      </c>
      <c r="V1755" s="84">
        <v>200</v>
      </c>
      <c r="W1755" s="10">
        <v>0</v>
      </c>
      <c r="X1755" s="84">
        <v>0</v>
      </c>
    </row>
    <row r="1756" spans="20:24" x14ac:dyDescent="0.25">
      <c r="T1756" s="85" t="s">
        <v>224</v>
      </c>
      <c r="U1756" s="84">
        <v>374</v>
      </c>
      <c r="V1756" s="84">
        <v>374</v>
      </c>
      <c r="W1756" s="10">
        <v>0</v>
      </c>
      <c r="X1756" s="84">
        <v>0</v>
      </c>
    </row>
    <row r="1757" spans="20:24" x14ac:dyDescent="0.25">
      <c r="T1757" s="33" t="s">
        <v>105</v>
      </c>
      <c r="U1757" s="37">
        <v>2692</v>
      </c>
      <c r="V1757" s="37">
        <v>4518</v>
      </c>
      <c r="W1757" s="38">
        <v>0</v>
      </c>
      <c r="X1757" s="37">
        <v>0</v>
      </c>
    </row>
    <row r="1758" spans="20:24" x14ac:dyDescent="0.25">
      <c r="T1758" s="39" t="s">
        <v>191</v>
      </c>
      <c r="U1758" s="40">
        <v>2692</v>
      </c>
      <c r="V1758" s="40">
        <v>4518</v>
      </c>
      <c r="W1758" s="41">
        <v>0</v>
      </c>
      <c r="X1758" s="40">
        <v>0</v>
      </c>
    </row>
    <row r="1759" spans="20:24" x14ac:dyDescent="0.25">
      <c r="T1759" s="85" t="s">
        <v>192</v>
      </c>
      <c r="U1759" s="84">
        <v>407</v>
      </c>
      <c r="V1759" s="84">
        <v>1114</v>
      </c>
      <c r="W1759" s="10">
        <v>0</v>
      </c>
      <c r="X1759" s="84">
        <v>0</v>
      </c>
    </row>
    <row r="1760" spans="20:24" x14ac:dyDescent="0.25">
      <c r="T1760" s="85" t="s">
        <v>230</v>
      </c>
      <c r="U1760" s="84">
        <v>549</v>
      </c>
      <c r="V1760" s="84">
        <v>549</v>
      </c>
      <c r="W1760" s="10">
        <v>0</v>
      </c>
      <c r="X1760" s="84">
        <v>0</v>
      </c>
    </row>
    <row r="1761" spans="20:24" x14ac:dyDescent="0.25">
      <c r="T1761" s="85" t="s">
        <v>193</v>
      </c>
      <c r="U1761" s="84">
        <v>373</v>
      </c>
      <c r="V1761" s="84">
        <v>1492</v>
      </c>
      <c r="W1761" s="10">
        <v>0</v>
      </c>
      <c r="X1761" s="84">
        <v>0</v>
      </c>
    </row>
    <row r="1762" spans="20:24" x14ac:dyDescent="0.25">
      <c r="T1762" s="85" t="s">
        <v>194</v>
      </c>
      <c r="U1762" s="84">
        <v>842</v>
      </c>
      <c r="V1762" s="84">
        <v>842</v>
      </c>
      <c r="W1762" s="10">
        <v>0</v>
      </c>
      <c r="X1762" s="84">
        <v>0</v>
      </c>
    </row>
    <row r="1763" spans="20:24" x14ac:dyDescent="0.25">
      <c r="T1763" s="85" t="s">
        <v>195</v>
      </c>
      <c r="U1763" s="84">
        <v>521</v>
      </c>
      <c r="V1763" s="84">
        <v>521</v>
      </c>
      <c r="W1763" s="10">
        <v>0</v>
      </c>
      <c r="X1763" s="84">
        <v>0</v>
      </c>
    </row>
    <row r="1764" spans="20:24" x14ac:dyDescent="0.25">
      <c r="T1764" s="33" t="s">
        <v>107</v>
      </c>
      <c r="U1764" s="37">
        <v>2210</v>
      </c>
      <c r="V1764" s="37">
        <v>3399</v>
      </c>
      <c r="W1764" s="38">
        <v>0</v>
      </c>
      <c r="X1764" s="37">
        <v>0</v>
      </c>
    </row>
    <row r="1765" spans="20:24" x14ac:dyDescent="0.25">
      <c r="T1765" s="39" t="s">
        <v>79</v>
      </c>
      <c r="U1765" s="40">
        <v>2210</v>
      </c>
      <c r="V1765" s="40">
        <v>3399</v>
      </c>
      <c r="W1765" s="41">
        <v>0</v>
      </c>
      <c r="X1765" s="40">
        <v>0</v>
      </c>
    </row>
    <row r="1766" spans="20:24" x14ac:dyDescent="0.25">
      <c r="T1766" s="85" t="s">
        <v>161</v>
      </c>
      <c r="U1766" s="84">
        <v>263</v>
      </c>
      <c r="V1766" s="84">
        <v>263</v>
      </c>
      <c r="W1766" s="10">
        <v>0</v>
      </c>
      <c r="X1766" s="84">
        <v>0</v>
      </c>
    </row>
    <row r="1767" spans="20:24" x14ac:dyDescent="0.25">
      <c r="T1767" s="85" t="s">
        <v>163</v>
      </c>
      <c r="U1767" s="84">
        <v>586</v>
      </c>
      <c r="V1767" s="84">
        <v>586</v>
      </c>
      <c r="W1767" s="10">
        <v>0</v>
      </c>
      <c r="X1767" s="84">
        <v>0</v>
      </c>
    </row>
    <row r="1768" spans="20:24" x14ac:dyDescent="0.25">
      <c r="T1768" s="85" t="s">
        <v>164</v>
      </c>
      <c r="U1768" s="84">
        <v>644</v>
      </c>
      <c r="V1768" s="84">
        <v>1833</v>
      </c>
      <c r="W1768" s="10">
        <v>0</v>
      </c>
      <c r="X1768" s="84">
        <v>0</v>
      </c>
    </row>
    <row r="1769" spans="20:24" x14ac:dyDescent="0.25">
      <c r="T1769" s="85" t="s">
        <v>196</v>
      </c>
      <c r="U1769" s="84">
        <v>218</v>
      </c>
      <c r="V1769" s="84">
        <v>218</v>
      </c>
      <c r="W1769" s="10">
        <v>0</v>
      </c>
      <c r="X1769" s="84">
        <v>0</v>
      </c>
    </row>
    <row r="1770" spans="20:24" x14ac:dyDescent="0.25">
      <c r="T1770" s="85" t="s">
        <v>165</v>
      </c>
      <c r="U1770" s="84">
        <v>499</v>
      </c>
      <c r="V1770" s="84">
        <v>499</v>
      </c>
      <c r="W1770" s="10">
        <v>0</v>
      </c>
      <c r="X1770" s="84">
        <v>0</v>
      </c>
    </row>
    <row r="1771" spans="20:24" x14ac:dyDescent="0.25">
      <c r="T1771" s="74" t="s">
        <v>50</v>
      </c>
      <c r="U1771" s="77">
        <v>427768</v>
      </c>
      <c r="V1771" s="77">
        <v>7447912</v>
      </c>
      <c r="W1771" s="78">
        <v>16375</v>
      </c>
      <c r="X1771" s="77">
        <v>3545946</v>
      </c>
    </row>
    <row r="1772" spans="20:24" x14ac:dyDescent="0.25">
      <c r="T1772" s="34" t="s">
        <v>76</v>
      </c>
      <c r="U1772" s="35">
        <v>50644</v>
      </c>
      <c r="V1772" s="35">
        <v>4940874</v>
      </c>
      <c r="W1772" s="36">
        <v>5093</v>
      </c>
      <c r="X1772" s="35">
        <v>3233070</v>
      </c>
    </row>
    <row r="1773" spans="20:24" x14ac:dyDescent="0.25">
      <c r="T1773" s="33" t="s">
        <v>77</v>
      </c>
      <c r="U1773" s="37">
        <v>1374</v>
      </c>
      <c r="V1773" s="37">
        <v>2304764</v>
      </c>
      <c r="W1773" s="38">
        <v>769</v>
      </c>
      <c r="X1773" s="37">
        <v>1272068</v>
      </c>
    </row>
    <row r="1774" spans="20:24" x14ac:dyDescent="0.25">
      <c r="T1774" s="39" t="s">
        <v>79</v>
      </c>
      <c r="U1774" s="40">
        <v>1374</v>
      </c>
      <c r="V1774" s="40">
        <v>2304764</v>
      </c>
      <c r="W1774" s="41">
        <v>769</v>
      </c>
      <c r="X1774" s="40">
        <v>1272068</v>
      </c>
    </row>
    <row r="1775" spans="20:24" x14ac:dyDescent="0.25">
      <c r="T1775" s="85" t="s">
        <v>97</v>
      </c>
      <c r="U1775" s="84">
        <v>324</v>
      </c>
      <c r="V1775" s="84">
        <v>526543</v>
      </c>
      <c r="W1775" s="10">
        <v>170</v>
      </c>
      <c r="X1775" s="84">
        <v>271637</v>
      </c>
    </row>
    <row r="1776" spans="20:24" x14ac:dyDescent="0.25">
      <c r="T1776" s="85" t="s">
        <v>81</v>
      </c>
      <c r="U1776" s="84">
        <v>1050</v>
      </c>
      <c r="V1776" s="84">
        <v>1778221</v>
      </c>
      <c r="W1776" s="10">
        <v>599</v>
      </c>
      <c r="X1776" s="84">
        <v>1000431</v>
      </c>
    </row>
    <row r="1777" spans="20:24" x14ac:dyDescent="0.25">
      <c r="T1777" s="33" t="s">
        <v>78</v>
      </c>
      <c r="U1777" s="37">
        <v>211</v>
      </c>
      <c r="V1777" s="37">
        <v>159516</v>
      </c>
      <c r="W1777" s="38">
        <v>32</v>
      </c>
      <c r="X1777" s="37">
        <v>24545</v>
      </c>
    </row>
    <row r="1778" spans="20:24" x14ac:dyDescent="0.25">
      <c r="T1778" s="39" t="s">
        <v>79</v>
      </c>
      <c r="U1778" s="40">
        <v>211</v>
      </c>
      <c r="V1778" s="40">
        <v>159516</v>
      </c>
      <c r="W1778" s="41">
        <v>32</v>
      </c>
      <c r="X1778" s="40">
        <v>24545</v>
      </c>
    </row>
    <row r="1779" spans="20:24" x14ac:dyDescent="0.25">
      <c r="T1779" s="85" t="s">
        <v>85</v>
      </c>
      <c r="U1779" s="84">
        <v>211</v>
      </c>
      <c r="V1779" s="84">
        <v>159516</v>
      </c>
      <c r="W1779" s="10">
        <v>32</v>
      </c>
      <c r="X1779" s="84">
        <v>24545</v>
      </c>
    </row>
    <row r="1780" spans="20:24" x14ac:dyDescent="0.25">
      <c r="T1780" s="33" t="s">
        <v>82</v>
      </c>
      <c r="U1780" s="37">
        <v>4124</v>
      </c>
      <c r="V1780" s="37">
        <v>1933883</v>
      </c>
      <c r="W1780" s="38">
        <v>4124</v>
      </c>
      <c r="X1780" s="37">
        <v>1933883</v>
      </c>
    </row>
    <row r="1781" spans="20:24" x14ac:dyDescent="0.25">
      <c r="T1781" s="39" t="s">
        <v>79</v>
      </c>
      <c r="U1781" s="40">
        <v>4124</v>
      </c>
      <c r="V1781" s="40">
        <v>1933883</v>
      </c>
      <c r="W1781" s="41">
        <v>4124</v>
      </c>
      <c r="X1781" s="40">
        <v>1933883</v>
      </c>
    </row>
    <row r="1782" spans="20:24" x14ac:dyDescent="0.25">
      <c r="T1782" s="85" t="s">
        <v>168</v>
      </c>
      <c r="U1782" s="84">
        <v>4124</v>
      </c>
      <c r="V1782" s="84">
        <v>1933883</v>
      </c>
      <c r="W1782" s="10">
        <v>4124</v>
      </c>
      <c r="X1782" s="84">
        <v>1933883</v>
      </c>
    </row>
    <row r="1783" spans="20:24" x14ac:dyDescent="0.25">
      <c r="T1783" s="33" t="s">
        <v>83</v>
      </c>
      <c r="U1783" s="37">
        <v>44767</v>
      </c>
      <c r="V1783" s="37">
        <v>540137</v>
      </c>
      <c r="W1783" s="38">
        <v>0</v>
      </c>
      <c r="X1783" s="37">
        <v>0</v>
      </c>
    </row>
    <row r="1784" spans="20:24" x14ac:dyDescent="0.25">
      <c r="T1784" s="39" t="s">
        <v>109</v>
      </c>
      <c r="U1784" s="40">
        <v>1351</v>
      </c>
      <c r="V1784" s="40">
        <v>442383</v>
      </c>
      <c r="W1784" s="41">
        <v>0</v>
      </c>
      <c r="X1784" s="40">
        <v>0</v>
      </c>
    </row>
    <row r="1785" spans="20:24" x14ac:dyDescent="0.25">
      <c r="T1785" s="85" t="s">
        <v>110</v>
      </c>
      <c r="U1785" s="84">
        <v>1351</v>
      </c>
      <c r="V1785" s="84">
        <v>442383</v>
      </c>
      <c r="W1785" s="10">
        <v>0</v>
      </c>
      <c r="X1785" s="84">
        <v>0</v>
      </c>
    </row>
    <row r="1786" spans="20:24" x14ac:dyDescent="0.25">
      <c r="T1786" s="39" t="s">
        <v>113</v>
      </c>
      <c r="U1786" s="40">
        <v>43416</v>
      </c>
      <c r="V1786" s="40">
        <v>97754</v>
      </c>
      <c r="W1786" s="41">
        <v>0</v>
      </c>
      <c r="X1786" s="40">
        <v>0</v>
      </c>
    </row>
    <row r="1787" spans="20:24" x14ac:dyDescent="0.25">
      <c r="T1787" s="85" t="s">
        <v>198</v>
      </c>
      <c r="U1787" s="84">
        <v>22016</v>
      </c>
      <c r="V1787" s="84">
        <v>21733</v>
      </c>
      <c r="W1787" s="10">
        <v>0</v>
      </c>
      <c r="X1787" s="84">
        <v>0</v>
      </c>
    </row>
    <row r="1788" spans="20:24" x14ac:dyDescent="0.25">
      <c r="T1788" s="85" t="s">
        <v>235</v>
      </c>
      <c r="U1788" s="84">
        <v>21400</v>
      </c>
      <c r="V1788" s="84">
        <v>76021</v>
      </c>
      <c r="W1788" s="10">
        <v>0</v>
      </c>
      <c r="X1788" s="84">
        <v>0</v>
      </c>
    </row>
    <row r="1789" spans="20:24" x14ac:dyDescent="0.25">
      <c r="T1789" s="33" t="s">
        <v>84</v>
      </c>
      <c r="U1789" s="37">
        <v>168</v>
      </c>
      <c r="V1789" s="37">
        <v>2574</v>
      </c>
      <c r="W1789" s="38">
        <v>168</v>
      </c>
      <c r="X1789" s="37">
        <v>2574</v>
      </c>
    </row>
    <row r="1790" spans="20:24" x14ac:dyDescent="0.25">
      <c r="T1790" s="39" t="s">
        <v>79</v>
      </c>
      <c r="U1790" s="40">
        <v>168</v>
      </c>
      <c r="V1790" s="40">
        <v>2574</v>
      </c>
      <c r="W1790" s="41">
        <v>168</v>
      </c>
      <c r="X1790" s="40">
        <v>2574</v>
      </c>
    </row>
    <row r="1791" spans="20:24" x14ac:dyDescent="0.25">
      <c r="T1791" s="85" t="s">
        <v>170</v>
      </c>
      <c r="U1791" s="84">
        <v>168</v>
      </c>
      <c r="V1791" s="84">
        <v>2574</v>
      </c>
      <c r="W1791" s="10">
        <v>168</v>
      </c>
      <c r="X1791" s="84">
        <v>2574</v>
      </c>
    </row>
    <row r="1792" spans="20:24" x14ac:dyDescent="0.25">
      <c r="T1792" s="34" t="s">
        <v>87</v>
      </c>
      <c r="U1792" s="35">
        <v>0</v>
      </c>
      <c r="V1792" s="35">
        <v>29011</v>
      </c>
      <c r="W1792" s="36">
        <v>0</v>
      </c>
      <c r="X1792" s="35">
        <v>11777</v>
      </c>
    </row>
    <row r="1793" spans="20:24" x14ac:dyDescent="0.25">
      <c r="T1793" s="33" t="s">
        <v>88</v>
      </c>
      <c r="U1793" s="37">
        <v>0</v>
      </c>
      <c r="V1793" s="37">
        <v>29011</v>
      </c>
      <c r="W1793" s="38">
        <v>0</v>
      </c>
      <c r="X1793" s="37">
        <v>11777</v>
      </c>
    </row>
    <row r="1794" spans="20:24" x14ac:dyDescent="0.25">
      <c r="T1794" s="39" t="s">
        <v>79</v>
      </c>
      <c r="U1794" s="40">
        <v>0</v>
      </c>
      <c r="V1794" s="40">
        <v>29011</v>
      </c>
      <c r="W1794" s="41">
        <v>0</v>
      </c>
      <c r="X1794" s="40">
        <v>11777</v>
      </c>
    </row>
    <row r="1795" spans="20:24" x14ac:dyDescent="0.25">
      <c r="T1795" s="85" t="s">
        <v>117</v>
      </c>
      <c r="U1795" s="84">
        <v>0</v>
      </c>
      <c r="V1795" s="84">
        <v>20760</v>
      </c>
      <c r="W1795" s="10">
        <v>0</v>
      </c>
      <c r="X1795" s="84">
        <v>7431</v>
      </c>
    </row>
    <row r="1796" spans="20:24" x14ac:dyDescent="0.25">
      <c r="T1796" s="85" t="s">
        <v>119</v>
      </c>
      <c r="U1796" s="84">
        <v>0</v>
      </c>
      <c r="V1796" s="84">
        <v>8251</v>
      </c>
      <c r="W1796" s="10">
        <v>0</v>
      </c>
      <c r="X1796" s="84">
        <v>4346</v>
      </c>
    </row>
    <row r="1797" spans="20:24" x14ac:dyDescent="0.25">
      <c r="T1797" s="34" t="s">
        <v>90</v>
      </c>
      <c r="U1797" s="35">
        <v>108363</v>
      </c>
      <c r="V1797" s="35">
        <v>1863773</v>
      </c>
      <c r="W1797" s="36">
        <v>208</v>
      </c>
      <c r="X1797" s="35">
        <v>130982</v>
      </c>
    </row>
    <row r="1798" spans="20:24" x14ac:dyDescent="0.25">
      <c r="T1798" s="33" t="s">
        <v>92</v>
      </c>
      <c r="U1798" s="37">
        <v>0</v>
      </c>
      <c r="V1798" s="37">
        <v>510526</v>
      </c>
      <c r="W1798" s="38">
        <v>0</v>
      </c>
      <c r="X1798" s="37">
        <v>102995</v>
      </c>
    </row>
    <row r="1799" spans="20:24" x14ac:dyDescent="0.25">
      <c r="T1799" s="39" t="s">
        <v>121</v>
      </c>
      <c r="U1799" s="40">
        <v>0</v>
      </c>
      <c r="V1799" s="40">
        <v>44871</v>
      </c>
      <c r="W1799" s="41">
        <v>0</v>
      </c>
      <c r="X1799" s="40">
        <v>0</v>
      </c>
    </row>
    <row r="1800" spans="20:24" x14ac:dyDescent="0.25">
      <c r="T1800" s="85" t="s">
        <v>122</v>
      </c>
      <c r="U1800" s="84">
        <v>0</v>
      </c>
      <c r="V1800" s="84">
        <v>44871</v>
      </c>
      <c r="W1800" s="10">
        <v>0</v>
      </c>
      <c r="X1800" s="84">
        <v>0</v>
      </c>
    </row>
    <row r="1801" spans="20:24" x14ac:dyDescent="0.25">
      <c r="T1801" s="39" t="s">
        <v>124</v>
      </c>
      <c r="U1801" s="40">
        <v>0</v>
      </c>
      <c r="V1801" s="40">
        <v>30411</v>
      </c>
      <c r="W1801" s="41">
        <v>0</v>
      </c>
      <c r="X1801" s="40">
        <v>0</v>
      </c>
    </row>
    <row r="1802" spans="20:24" x14ac:dyDescent="0.25">
      <c r="T1802" s="85" t="s">
        <v>125</v>
      </c>
      <c r="U1802" s="84">
        <v>0</v>
      </c>
      <c r="V1802" s="84">
        <v>30411</v>
      </c>
      <c r="W1802" s="10">
        <v>0</v>
      </c>
      <c r="X1802" s="84">
        <v>0</v>
      </c>
    </row>
    <row r="1803" spans="20:24" x14ac:dyDescent="0.25">
      <c r="T1803" s="39" t="s">
        <v>128</v>
      </c>
      <c r="U1803" s="40">
        <v>0</v>
      </c>
      <c r="V1803" s="40">
        <v>435244</v>
      </c>
      <c r="W1803" s="41">
        <v>0</v>
      </c>
      <c r="X1803" s="40">
        <v>102995</v>
      </c>
    </row>
    <row r="1804" spans="20:24" x14ac:dyDescent="0.25">
      <c r="T1804" s="85" t="s">
        <v>129</v>
      </c>
      <c r="U1804" s="84">
        <v>0</v>
      </c>
      <c r="V1804" s="84">
        <v>435244</v>
      </c>
      <c r="W1804" s="10">
        <v>0</v>
      </c>
      <c r="X1804" s="84">
        <v>102995</v>
      </c>
    </row>
    <row r="1805" spans="20:24" x14ac:dyDescent="0.25">
      <c r="T1805" s="33" t="s">
        <v>93</v>
      </c>
      <c r="U1805" s="37">
        <v>0</v>
      </c>
      <c r="V1805" s="37">
        <v>188235</v>
      </c>
      <c r="W1805" s="38">
        <v>0</v>
      </c>
      <c r="X1805" s="37">
        <v>0</v>
      </c>
    </row>
    <row r="1806" spans="20:24" x14ac:dyDescent="0.25">
      <c r="T1806" s="39" t="s">
        <v>79</v>
      </c>
      <c r="U1806" s="40">
        <v>0</v>
      </c>
      <c r="V1806" s="40">
        <v>188235</v>
      </c>
      <c r="W1806" s="41">
        <v>0</v>
      </c>
      <c r="X1806" s="40">
        <v>0</v>
      </c>
    </row>
    <row r="1807" spans="20:24" x14ac:dyDescent="0.25">
      <c r="T1807" s="85" t="s">
        <v>134</v>
      </c>
      <c r="U1807" s="84">
        <v>0</v>
      </c>
      <c r="V1807" s="84">
        <v>188235</v>
      </c>
      <c r="W1807" s="10">
        <v>0</v>
      </c>
      <c r="X1807" s="84">
        <v>0</v>
      </c>
    </row>
    <row r="1808" spans="20:24" x14ac:dyDescent="0.25">
      <c r="T1808" s="33" t="s">
        <v>94</v>
      </c>
      <c r="U1808" s="37">
        <v>355</v>
      </c>
      <c r="V1808" s="37">
        <v>771935</v>
      </c>
      <c r="W1808" s="38">
        <v>0</v>
      </c>
      <c r="X1808" s="37">
        <v>0</v>
      </c>
    </row>
    <row r="1809" spans="20:24" x14ac:dyDescent="0.25">
      <c r="T1809" s="39" t="s">
        <v>79</v>
      </c>
      <c r="U1809" s="40">
        <v>355</v>
      </c>
      <c r="V1809" s="40">
        <v>771935</v>
      </c>
      <c r="W1809" s="41">
        <v>0</v>
      </c>
      <c r="X1809" s="40">
        <v>0</v>
      </c>
    </row>
    <row r="1810" spans="20:24" x14ac:dyDescent="0.25">
      <c r="T1810" s="85" t="s">
        <v>137</v>
      </c>
      <c r="U1810" s="84">
        <v>0</v>
      </c>
      <c r="V1810" s="84">
        <v>750232</v>
      </c>
      <c r="W1810" s="10">
        <v>0</v>
      </c>
      <c r="X1810" s="84">
        <v>0</v>
      </c>
    </row>
    <row r="1811" spans="20:24" x14ac:dyDescent="0.25">
      <c r="T1811" s="85" t="s">
        <v>138</v>
      </c>
      <c r="U1811" s="84">
        <v>355</v>
      </c>
      <c r="V1811" s="84">
        <v>21703</v>
      </c>
      <c r="W1811" s="10">
        <v>0</v>
      </c>
      <c r="X1811" s="84">
        <v>0</v>
      </c>
    </row>
    <row r="1812" spans="20:24" x14ac:dyDescent="0.25">
      <c r="T1812" s="33" t="s">
        <v>95</v>
      </c>
      <c r="U1812" s="37">
        <v>100992</v>
      </c>
      <c r="V1812" s="37">
        <v>302451</v>
      </c>
      <c r="W1812" s="38">
        <v>0</v>
      </c>
      <c r="X1812" s="37">
        <v>23605</v>
      </c>
    </row>
    <row r="1813" spans="20:24" x14ac:dyDescent="0.25">
      <c r="T1813" s="39" t="s">
        <v>79</v>
      </c>
      <c r="U1813" s="40">
        <v>100992</v>
      </c>
      <c r="V1813" s="40">
        <v>302451</v>
      </c>
      <c r="W1813" s="41">
        <v>0</v>
      </c>
      <c r="X1813" s="40">
        <v>23605</v>
      </c>
    </row>
    <row r="1814" spans="20:24" x14ac:dyDescent="0.25">
      <c r="T1814" s="85" t="s">
        <v>142</v>
      </c>
      <c r="U1814" s="84">
        <v>0</v>
      </c>
      <c r="V1814" s="84">
        <v>189698</v>
      </c>
      <c r="W1814" s="10">
        <v>0</v>
      </c>
      <c r="X1814" s="84">
        <v>23605</v>
      </c>
    </row>
    <row r="1815" spans="20:24" x14ac:dyDescent="0.25">
      <c r="T1815" s="85" t="s">
        <v>144</v>
      </c>
      <c r="U1815" s="84">
        <v>0</v>
      </c>
      <c r="V1815" s="84">
        <v>8847</v>
      </c>
      <c r="W1815" s="10">
        <v>0</v>
      </c>
      <c r="X1815" s="84">
        <v>0</v>
      </c>
    </row>
    <row r="1816" spans="20:24" x14ac:dyDescent="0.25">
      <c r="T1816" s="85" t="s">
        <v>146</v>
      </c>
      <c r="U1816" s="84">
        <v>4431</v>
      </c>
      <c r="V1816" s="84">
        <v>8735</v>
      </c>
      <c r="W1816" s="10">
        <v>0</v>
      </c>
      <c r="X1816" s="84">
        <v>0</v>
      </c>
    </row>
    <row r="1817" spans="20:24" x14ac:dyDescent="0.25">
      <c r="T1817" s="85" t="s">
        <v>182</v>
      </c>
      <c r="U1817" s="84">
        <v>96561</v>
      </c>
      <c r="V1817" s="84">
        <v>95171</v>
      </c>
      <c r="W1817" s="10">
        <v>0</v>
      </c>
      <c r="X1817" s="84">
        <v>0</v>
      </c>
    </row>
    <row r="1818" spans="20:24" x14ac:dyDescent="0.25">
      <c r="T1818" s="33" t="s">
        <v>96</v>
      </c>
      <c r="U1818" s="37">
        <v>471</v>
      </c>
      <c r="V1818" s="37">
        <v>66675</v>
      </c>
      <c r="W1818" s="38">
        <v>208</v>
      </c>
      <c r="X1818" s="37">
        <v>4382</v>
      </c>
    </row>
    <row r="1819" spans="20:24" x14ac:dyDescent="0.25">
      <c r="T1819" s="39" t="s">
        <v>79</v>
      </c>
      <c r="U1819" s="40">
        <v>471</v>
      </c>
      <c r="V1819" s="40">
        <v>66675</v>
      </c>
      <c r="W1819" s="41">
        <v>208</v>
      </c>
      <c r="X1819" s="40">
        <v>4382</v>
      </c>
    </row>
    <row r="1820" spans="20:24" x14ac:dyDescent="0.25">
      <c r="T1820" s="85" t="s">
        <v>147</v>
      </c>
      <c r="U1820" s="84">
        <v>141</v>
      </c>
      <c r="V1820" s="84">
        <v>5304</v>
      </c>
      <c r="W1820" s="10">
        <v>105</v>
      </c>
      <c r="X1820" s="84">
        <v>4086</v>
      </c>
    </row>
    <row r="1821" spans="20:24" x14ac:dyDescent="0.25">
      <c r="T1821" s="85" t="s">
        <v>148</v>
      </c>
      <c r="U1821" s="84">
        <v>0</v>
      </c>
      <c r="V1821" s="84">
        <v>60437</v>
      </c>
      <c r="W1821" s="10">
        <v>0</v>
      </c>
      <c r="X1821" s="84">
        <v>0</v>
      </c>
    </row>
    <row r="1822" spans="20:24" x14ac:dyDescent="0.25">
      <c r="T1822" s="85" t="s">
        <v>149</v>
      </c>
      <c r="U1822" s="84">
        <v>330</v>
      </c>
      <c r="V1822" s="84">
        <v>934</v>
      </c>
      <c r="W1822" s="10">
        <v>103</v>
      </c>
      <c r="X1822" s="84">
        <v>296</v>
      </c>
    </row>
    <row r="1823" spans="20:24" x14ac:dyDescent="0.25">
      <c r="T1823" s="33" t="s">
        <v>98</v>
      </c>
      <c r="U1823" s="37">
        <v>6545</v>
      </c>
      <c r="V1823" s="37">
        <v>23951</v>
      </c>
      <c r="W1823" s="38">
        <v>0</v>
      </c>
      <c r="X1823" s="37">
        <v>0</v>
      </c>
    </row>
    <row r="1824" spans="20:24" x14ac:dyDescent="0.25">
      <c r="T1824" s="39" t="s">
        <v>79</v>
      </c>
      <c r="U1824" s="40">
        <v>6545</v>
      </c>
      <c r="V1824" s="40">
        <v>23951</v>
      </c>
      <c r="W1824" s="41">
        <v>0</v>
      </c>
      <c r="X1824" s="40">
        <v>0</v>
      </c>
    </row>
    <row r="1825" spans="20:24" x14ac:dyDescent="0.25">
      <c r="T1825" s="85" t="s">
        <v>184</v>
      </c>
      <c r="U1825" s="84">
        <v>6545</v>
      </c>
      <c r="V1825" s="84">
        <v>23951</v>
      </c>
      <c r="W1825" s="10">
        <v>0</v>
      </c>
      <c r="X1825" s="84">
        <v>0</v>
      </c>
    </row>
    <row r="1826" spans="20:24" x14ac:dyDescent="0.25">
      <c r="T1826" s="34" t="s">
        <v>99</v>
      </c>
      <c r="U1826" s="35">
        <v>13836</v>
      </c>
      <c r="V1826" s="35">
        <v>230607</v>
      </c>
      <c r="W1826" s="36">
        <v>9204</v>
      </c>
      <c r="X1826" s="35">
        <v>164493</v>
      </c>
    </row>
    <row r="1827" spans="20:24" x14ac:dyDescent="0.25">
      <c r="T1827" s="33" t="s">
        <v>100</v>
      </c>
      <c r="U1827" s="37">
        <v>13836</v>
      </c>
      <c r="V1827" s="37">
        <v>230607</v>
      </c>
      <c r="W1827" s="38">
        <v>9204</v>
      </c>
      <c r="X1827" s="37">
        <v>164493</v>
      </c>
    </row>
    <row r="1828" spans="20:24" x14ac:dyDescent="0.25">
      <c r="T1828" s="39" t="s">
        <v>153</v>
      </c>
      <c r="U1828" s="40">
        <v>13836</v>
      </c>
      <c r="V1828" s="40">
        <v>230607</v>
      </c>
      <c r="W1828" s="41">
        <v>9204</v>
      </c>
      <c r="X1828" s="40">
        <v>164493</v>
      </c>
    </row>
    <row r="1829" spans="20:24" x14ac:dyDescent="0.25">
      <c r="T1829" s="85" t="s">
        <v>154</v>
      </c>
      <c r="U1829" s="84">
        <v>8542</v>
      </c>
      <c r="V1829" s="84">
        <v>133389</v>
      </c>
      <c r="W1829" s="10">
        <v>5987</v>
      </c>
      <c r="X1829" s="84">
        <v>102187</v>
      </c>
    </row>
    <row r="1830" spans="20:24" x14ac:dyDescent="0.25">
      <c r="T1830" s="85" t="s">
        <v>155</v>
      </c>
      <c r="U1830" s="84">
        <v>5294</v>
      </c>
      <c r="V1830" s="84">
        <v>97218</v>
      </c>
      <c r="W1830" s="10">
        <v>3217</v>
      </c>
      <c r="X1830" s="84">
        <v>62306</v>
      </c>
    </row>
    <row r="1831" spans="20:24" x14ac:dyDescent="0.25">
      <c r="T1831" s="34" t="s">
        <v>103</v>
      </c>
      <c r="U1831" s="35">
        <v>254925</v>
      </c>
      <c r="V1831" s="35">
        <v>383647</v>
      </c>
      <c r="W1831" s="36">
        <v>1870</v>
      </c>
      <c r="X1831" s="35">
        <v>5624</v>
      </c>
    </row>
    <row r="1832" spans="20:24" x14ac:dyDescent="0.25">
      <c r="T1832" s="33" t="s">
        <v>104</v>
      </c>
      <c r="U1832" s="37">
        <v>449</v>
      </c>
      <c r="V1832" s="37">
        <v>3626</v>
      </c>
      <c r="W1832" s="38">
        <v>0</v>
      </c>
      <c r="X1832" s="37">
        <v>0</v>
      </c>
    </row>
    <row r="1833" spans="20:24" x14ac:dyDescent="0.25">
      <c r="T1833" s="39" t="s">
        <v>79</v>
      </c>
      <c r="U1833" s="40">
        <v>449</v>
      </c>
      <c r="V1833" s="40">
        <v>3626</v>
      </c>
      <c r="W1833" s="41">
        <v>0</v>
      </c>
      <c r="X1833" s="40">
        <v>0</v>
      </c>
    </row>
    <row r="1834" spans="20:24" x14ac:dyDescent="0.25">
      <c r="T1834" s="85" t="s">
        <v>187</v>
      </c>
      <c r="U1834" s="84">
        <v>449</v>
      </c>
      <c r="V1834" s="84">
        <v>3626</v>
      </c>
      <c r="W1834" s="10">
        <v>0</v>
      </c>
      <c r="X1834" s="84">
        <v>0</v>
      </c>
    </row>
    <row r="1835" spans="20:24" x14ac:dyDescent="0.25">
      <c r="T1835" s="33" t="s">
        <v>105</v>
      </c>
      <c r="U1835" s="37">
        <v>6120</v>
      </c>
      <c r="V1835" s="37">
        <v>15555</v>
      </c>
      <c r="W1835" s="38">
        <v>1870</v>
      </c>
      <c r="X1835" s="37">
        <v>5624</v>
      </c>
    </row>
    <row r="1836" spans="20:24" x14ac:dyDescent="0.25">
      <c r="T1836" s="39" t="s">
        <v>191</v>
      </c>
      <c r="U1836" s="40">
        <v>6120</v>
      </c>
      <c r="V1836" s="40">
        <v>15555</v>
      </c>
      <c r="W1836" s="41">
        <v>1870</v>
      </c>
      <c r="X1836" s="40">
        <v>5624</v>
      </c>
    </row>
    <row r="1837" spans="20:24" x14ac:dyDescent="0.25">
      <c r="T1837" s="85" t="s">
        <v>193</v>
      </c>
      <c r="U1837" s="84">
        <v>6120</v>
      </c>
      <c r="V1837" s="84">
        <v>15555</v>
      </c>
      <c r="W1837" s="10">
        <v>1870</v>
      </c>
      <c r="X1837" s="84">
        <v>5624</v>
      </c>
    </row>
    <row r="1838" spans="20:24" x14ac:dyDescent="0.25">
      <c r="T1838" s="33" t="s">
        <v>107</v>
      </c>
      <c r="U1838" s="37">
        <v>248356</v>
      </c>
      <c r="V1838" s="37">
        <v>364466</v>
      </c>
      <c r="W1838" s="38">
        <v>0</v>
      </c>
      <c r="X1838" s="37">
        <v>0</v>
      </c>
    </row>
    <row r="1839" spans="20:24" x14ac:dyDescent="0.25">
      <c r="T1839" s="39" t="s">
        <v>79</v>
      </c>
      <c r="U1839" s="40">
        <v>248356</v>
      </c>
      <c r="V1839" s="40">
        <v>364466</v>
      </c>
      <c r="W1839" s="41">
        <v>0</v>
      </c>
      <c r="X1839" s="40">
        <v>0</v>
      </c>
    </row>
    <row r="1840" spans="20:24" x14ac:dyDescent="0.25">
      <c r="T1840" s="85" t="s">
        <v>163</v>
      </c>
      <c r="U1840" s="84">
        <v>48622</v>
      </c>
      <c r="V1840" s="84">
        <v>47262</v>
      </c>
      <c r="W1840" s="10">
        <v>0</v>
      </c>
      <c r="X1840" s="84">
        <v>0</v>
      </c>
    </row>
    <row r="1841" spans="20:24" x14ac:dyDescent="0.25">
      <c r="T1841" s="85" t="s">
        <v>164</v>
      </c>
      <c r="U1841" s="84">
        <v>199734</v>
      </c>
      <c r="V1841" s="84">
        <v>277979</v>
      </c>
      <c r="W1841" s="10">
        <v>0</v>
      </c>
      <c r="X1841" s="84">
        <v>0</v>
      </c>
    </row>
    <row r="1842" spans="20:24" x14ac:dyDescent="0.25">
      <c r="T1842" s="85" t="s">
        <v>165</v>
      </c>
      <c r="U1842" s="84">
        <v>0</v>
      </c>
      <c r="V1842" s="84">
        <v>39225</v>
      </c>
      <c r="W1842" s="10">
        <v>0</v>
      </c>
      <c r="X1842" s="84">
        <v>0</v>
      </c>
    </row>
    <row r="1843" spans="20:24" x14ac:dyDescent="0.25">
      <c r="T1843" s="74" t="s">
        <v>51</v>
      </c>
      <c r="U1843" s="77">
        <v>205900</v>
      </c>
      <c r="V1843" s="77">
        <v>12049897</v>
      </c>
      <c r="W1843" s="78">
        <v>6501</v>
      </c>
      <c r="X1843" s="77">
        <v>2373279</v>
      </c>
    </row>
    <row r="1844" spans="20:24" x14ac:dyDescent="0.25">
      <c r="T1844" s="34" t="s">
        <v>76</v>
      </c>
      <c r="U1844" s="35">
        <v>80961</v>
      </c>
      <c r="V1844" s="35">
        <v>10125820</v>
      </c>
      <c r="W1844" s="36">
        <v>2413</v>
      </c>
      <c r="X1844" s="35">
        <v>1805416</v>
      </c>
    </row>
    <row r="1845" spans="20:24" x14ac:dyDescent="0.25">
      <c r="T1845" s="33" t="s">
        <v>77</v>
      </c>
      <c r="U1845" s="37">
        <v>3920</v>
      </c>
      <c r="V1845" s="37">
        <v>3698625</v>
      </c>
      <c r="W1845" s="38">
        <v>428</v>
      </c>
      <c r="X1845" s="37">
        <v>471085</v>
      </c>
    </row>
    <row r="1846" spans="20:24" x14ac:dyDescent="0.25">
      <c r="T1846" s="39" t="s">
        <v>79</v>
      </c>
      <c r="U1846" s="40">
        <v>3920</v>
      </c>
      <c r="V1846" s="40">
        <v>3698625</v>
      </c>
      <c r="W1846" s="41">
        <v>428</v>
      </c>
      <c r="X1846" s="40">
        <v>471085</v>
      </c>
    </row>
    <row r="1847" spans="20:24" x14ac:dyDescent="0.25">
      <c r="T1847" s="85" t="s">
        <v>97</v>
      </c>
      <c r="U1847" s="84">
        <v>1516</v>
      </c>
      <c r="V1847" s="84">
        <v>1373310</v>
      </c>
      <c r="W1847" s="10">
        <v>130</v>
      </c>
      <c r="X1847" s="84">
        <v>125006</v>
      </c>
    </row>
    <row r="1848" spans="20:24" x14ac:dyDescent="0.25">
      <c r="T1848" s="85" t="s">
        <v>81</v>
      </c>
      <c r="U1848" s="84">
        <v>2404</v>
      </c>
      <c r="V1848" s="84">
        <v>2325315</v>
      </c>
      <c r="W1848" s="10">
        <v>298</v>
      </c>
      <c r="X1848" s="84">
        <v>346079</v>
      </c>
    </row>
    <row r="1849" spans="20:24" x14ac:dyDescent="0.25">
      <c r="T1849" s="33" t="s">
        <v>78</v>
      </c>
      <c r="U1849" s="37">
        <v>5086</v>
      </c>
      <c r="V1849" s="37">
        <v>4939167</v>
      </c>
      <c r="W1849" s="38">
        <v>935</v>
      </c>
      <c r="X1849" s="37">
        <v>881576</v>
      </c>
    </row>
    <row r="1850" spans="20:24" x14ac:dyDescent="0.25">
      <c r="T1850" s="39" t="s">
        <v>79</v>
      </c>
      <c r="U1850" s="40">
        <v>5086</v>
      </c>
      <c r="V1850" s="40">
        <v>4939167</v>
      </c>
      <c r="W1850" s="41">
        <v>935</v>
      </c>
      <c r="X1850" s="40">
        <v>881576</v>
      </c>
    </row>
    <row r="1851" spans="20:24" x14ac:dyDescent="0.25">
      <c r="T1851" s="85" t="s">
        <v>85</v>
      </c>
      <c r="U1851" s="84">
        <v>3595</v>
      </c>
      <c r="V1851" s="84">
        <v>3508657</v>
      </c>
      <c r="W1851" s="10">
        <v>620</v>
      </c>
      <c r="X1851" s="84">
        <v>595144</v>
      </c>
    </row>
    <row r="1852" spans="20:24" x14ac:dyDescent="0.25">
      <c r="T1852" s="85" t="s">
        <v>166</v>
      </c>
      <c r="U1852" s="84">
        <v>1491</v>
      </c>
      <c r="V1852" s="84">
        <v>1430510</v>
      </c>
      <c r="W1852" s="10">
        <v>315</v>
      </c>
      <c r="X1852" s="84">
        <v>286432</v>
      </c>
    </row>
    <row r="1853" spans="20:24" x14ac:dyDescent="0.25">
      <c r="T1853" s="33" t="s">
        <v>82</v>
      </c>
      <c r="U1853" s="37">
        <v>463</v>
      </c>
      <c r="V1853" s="37">
        <v>178200</v>
      </c>
      <c r="W1853" s="38">
        <v>380</v>
      </c>
      <c r="X1853" s="37">
        <v>173679</v>
      </c>
    </row>
    <row r="1854" spans="20:24" x14ac:dyDescent="0.25">
      <c r="T1854" s="39" t="s">
        <v>79</v>
      </c>
      <c r="U1854" s="40">
        <v>463</v>
      </c>
      <c r="V1854" s="40">
        <v>178200</v>
      </c>
      <c r="W1854" s="41">
        <v>380</v>
      </c>
      <c r="X1854" s="40">
        <v>173679</v>
      </c>
    </row>
    <row r="1855" spans="20:24" x14ac:dyDescent="0.25">
      <c r="T1855" s="85" t="s">
        <v>89</v>
      </c>
      <c r="U1855" s="84">
        <v>81</v>
      </c>
      <c r="V1855" s="84">
        <v>32454</v>
      </c>
      <c r="W1855" s="10">
        <v>81</v>
      </c>
      <c r="X1855" s="84">
        <v>32454</v>
      </c>
    </row>
    <row r="1856" spans="20:24" x14ac:dyDescent="0.25">
      <c r="T1856" s="85" t="s">
        <v>91</v>
      </c>
      <c r="U1856" s="84">
        <v>58</v>
      </c>
      <c r="V1856" s="84">
        <v>20005</v>
      </c>
      <c r="W1856" s="10">
        <v>52</v>
      </c>
      <c r="X1856" s="84">
        <v>20005</v>
      </c>
    </row>
    <row r="1857" spans="20:24" x14ac:dyDescent="0.25">
      <c r="T1857" s="85" t="s">
        <v>168</v>
      </c>
      <c r="U1857" s="84">
        <v>324</v>
      </c>
      <c r="V1857" s="84">
        <v>125741</v>
      </c>
      <c r="W1857" s="10">
        <v>247</v>
      </c>
      <c r="X1857" s="84">
        <v>121220</v>
      </c>
    </row>
    <row r="1858" spans="20:24" x14ac:dyDescent="0.25">
      <c r="T1858" s="33" t="s">
        <v>83</v>
      </c>
      <c r="U1858" s="37">
        <v>13966</v>
      </c>
      <c r="V1858" s="37">
        <v>1203025</v>
      </c>
      <c r="W1858" s="38">
        <v>473</v>
      </c>
      <c r="X1858" s="37">
        <v>266759</v>
      </c>
    </row>
    <row r="1859" spans="20:24" x14ac:dyDescent="0.25">
      <c r="T1859" s="39" t="s">
        <v>109</v>
      </c>
      <c r="U1859" s="40">
        <v>8274</v>
      </c>
      <c r="V1859" s="40">
        <v>846880</v>
      </c>
      <c r="W1859" s="41">
        <v>460</v>
      </c>
      <c r="X1859" s="40">
        <v>259257</v>
      </c>
    </row>
    <row r="1860" spans="20:24" x14ac:dyDescent="0.25">
      <c r="T1860" s="85" t="s">
        <v>110</v>
      </c>
      <c r="U1860" s="84">
        <v>1886</v>
      </c>
      <c r="V1860" s="84">
        <v>826701</v>
      </c>
      <c r="W1860" s="10">
        <v>438</v>
      </c>
      <c r="X1860" s="84">
        <v>259213</v>
      </c>
    </row>
    <row r="1861" spans="20:24" x14ac:dyDescent="0.25">
      <c r="T1861" s="85" t="s">
        <v>222</v>
      </c>
      <c r="U1861" s="84">
        <v>5341</v>
      </c>
      <c r="V1861" s="84">
        <v>19140</v>
      </c>
      <c r="W1861" s="10">
        <v>22</v>
      </c>
      <c r="X1861" s="84">
        <v>44</v>
      </c>
    </row>
    <row r="1862" spans="20:24" x14ac:dyDescent="0.25">
      <c r="T1862" s="85" t="s">
        <v>242</v>
      </c>
      <c r="U1862" s="84">
        <v>1047</v>
      </c>
      <c r="V1862" s="84">
        <v>1039</v>
      </c>
      <c r="W1862" s="10">
        <v>0</v>
      </c>
      <c r="X1862" s="84">
        <v>0</v>
      </c>
    </row>
    <row r="1863" spans="20:24" x14ac:dyDescent="0.25">
      <c r="T1863" s="39" t="s">
        <v>111</v>
      </c>
      <c r="U1863" s="40">
        <v>5158</v>
      </c>
      <c r="V1863" s="40">
        <v>351837</v>
      </c>
      <c r="W1863" s="41">
        <v>13</v>
      </c>
      <c r="X1863" s="40">
        <v>7502</v>
      </c>
    </row>
    <row r="1864" spans="20:24" x14ac:dyDescent="0.25">
      <c r="T1864" s="85" t="s">
        <v>112</v>
      </c>
      <c r="U1864" s="84">
        <v>3536</v>
      </c>
      <c r="V1864" s="84">
        <v>348109</v>
      </c>
      <c r="W1864" s="10">
        <v>13</v>
      </c>
      <c r="X1864" s="84">
        <v>7502</v>
      </c>
    </row>
    <row r="1865" spans="20:24" x14ac:dyDescent="0.25">
      <c r="T1865" s="85" t="s">
        <v>197</v>
      </c>
      <c r="U1865" s="84">
        <v>1381</v>
      </c>
      <c r="V1865" s="84">
        <v>3487</v>
      </c>
      <c r="W1865" s="10">
        <v>0</v>
      </c>
      <c r="X1865" s="84">
        <v>0</v>
      </c>
    </row>
    <row r="1866" spans="20:24" x14ac:dyDescent="0.25">
      <c r="T1866" s="85" t="s">
        <v>232</v>
      </c>
      <c r="U1866" s="84">
        <v>241</v>
      </c>
      <c r="V1866" s="84">
        <v>241</v>
      </c>
      <c r="W1866" s="10">
        <v>0</v>
      </c>
      <c r="X1866" s="84">
        <v>0</v>
      </c>
    </row>
    <row r="1867" spans="20:24" x14ac:dyDescent="0.25">
      <c r="T1867" s="39" t="s">
        <v>113</v>
      </c>
      <c r="U1867" s="40">
        <v>534</v>
      </c>
      <c r="V1867" s="40">
        <v>4308</v>
      </c>
      <c r="W1867" s="41">
        <v>0</v>
      </c>
      <c r="X1867" s="40">
        <v>0</v>
      </c>
    </row>
    <row r="1868" spans="20:24" x14ac:dyDescent="0.25">
      <c r="T1868" s="85" t="s">
        <v>114</v>
      </c>
      <c r="U1868" s="84">
        <v>534</v>
      </c>
      <c r="V1868" s="84">
        <v>4308</v>
      </c>
      <c r="W1868" s="10">
        <v>0</v>
      </c>
      <c r="X1868" s="84">
        <v>0</v>
      </c>
    </row>
    <row r="1869" spans="20:24" x14ac:dyDescent="0.25">
      <c r="T1869" s="33" t="s">
        <v>84</v>
      </c>
      <c r="U1869" s="37">
        <v>237</v>
      </c>
      <c r="V1869" s="37">
        <v>16642</v>
      </c>
      <c r="W1869" s="38">
        <v>50</v>
      </c>
      <c r="X1869" s="37">
        <v>3838</v>
      </c>
    </row>
    <row r="1870" spans="20:24" x14ac:dyDescent="0.25">
      <c r="T1870" s="39" t="s">
        <v>79</v>
      </c>
      <c r="U1870" s="40">
        <v>237</v>
      </c>
      <c r="V1870" s="40">
        <v>16642</v>
      </c>
      <c r="W1870" s="41">
        <v>50</v>
      </c>
      <c r="X1870" s="40">
        <v>3838</v>
      </c>
    </row>
    <row r="1871" spans="20:24" x14ac:dyDescent="0.25">
      <c r="T1871" s="85" t="s">
        <v>170</v>
      </c>
      <c r="U1871" s="84">
        <v>225</v>
      </c>
      <c r="V1871" s="84">
        <v>16480</v>
      </c>
      <c r="W1871" s="10">
        <v>50</v>
      </c>
      <c r="X1871" s="84">
        <v>3838</v>
      </c>
    </row>
    <row r="1872" spans="20:24" x14ac:dyDescent="0.25">
      <c r="T1872" s="85" t="s">
        <v>203</v>
      </c>
      <c r="U1872" s="84">
        <v>12</v>
      </c>
      <c r="V1872" s="84">
        <v>162</v>
      </c>
      <c r="W1872" s="10">
        <v>0</v>
      </c>
      <c r="X1872" s="84">
        <v>0</v>
      </c>
    </row>
    <row r="1873" spans="20:24" x14ac:dyDescent="0.25">
      <c r="T1873" s="33" t="s">
        <v>86</v>
      </c>
      <c r="U1873" s="37">
        <v>57289</v>
      </c>
      <c r="V1873" s="37">
        <v>90161</v>
      </c>
      <c r="W1873" s="38">
        <v>147</v>
      </c>
      <c r="X1873" s="37">
        <v>8479</v>
      </c>
    </row>
    <row r="1874" spans="20:24" x14ac:dyDescent="0.25">
      <c r="T1874" s="39" t="s">
        <v>171</v>
      </c>
      <c r="U1874" s="40">
        <v>5795</v>
      </c>
      <c r="V1874" s="40">
        <v>36503</v>
      </c>
      <c r="W1874" s="41">
        <v>147</v>
      </c>
      <c r="X1874" s="40">
        <v>8479</v>
      </c>
    </row>
    <row r="1875" spans="20:24" x14ac:dyDescent="0.25">
      <c r="T1875" s="85" t="s">
        <v>172</v>
      </c>
      <c r="U1875" s="84">
        <v>469</v>
      </c>
      <c r="V1875" s="84">
        <v>21936</v>
      </c>
      <c r="W1875" s="10">
        <v>147</v>
      </c>
      <c r="X1875" s="84">
        <v>5983</v>
      </c>
    </row>
    <row r="1876" spans="20:24" x14ac:dyDescent="0.25">
      <c r="T1876" s="85" t="s">
        <v>204</v>
      </c>
      <c r="U1876" s="84">
        <v>0</v>
      </c>
      <c r="V1876" s="84">
        <v>3008</v>
      </c>
      <c r="W1876" s="10">
        <v>0</v>
      </c>
      <c r="X1876" s="84">
        <v>2496</v>
      </c>
    </row>
    <row r="1877" spans="20:24" x14ac:dyDescent="0.25">
      <c r="T1877" s="85" t="s">
        <v>205</v>
      </c>
      <c r="U1877" s="84">
        <v>2036</v>
      </c>
      <c r="V1877" s="84">
        <v>8269</v>
      </c>
      <c r="W1877" s="10">
        <v>0</v>
      </c>
      <c r="X1877" s="84">
        <v>0</v>
      </c>
    </row>
    <row r="1878" spans="20:24" x14ac:dyDescent="0.25">
      <c r="T1878" s="85" t="s">
        <v>206</v>
      </c>
      <c r="U1878" s="84">
        <v>1889</v>
      </c>
      <c r="V1878" s="84">
        <v>1889</v>
      </c>
      <c r="W1878" s="10">
        <v>0</v>
      </c>
      <c r="X1878" s="84">
        <v>0</v>
      </c>
    </row>
    <row r="1879" spans="20:24" x14ac:dyDescent="0.25">
      <c r="T1879" s="85" t="s">
        <v>208</v>
      </c>
      <c r="U1879" s="84">
        <v>1401</v>
      </c>
      <c r="V1879" s="84">
        <v>1401</v>
      </c>
      <c r="W1879" s="10">
        <v>0</v>
      </c>
      <c r="X1879" s="84">
        <v>0</v>
      </c>
    </row>
    <row r="1880" spans="20:24" x14ac:dyDescent="0.25">
      <c r="T1880" s="39" t="s">
        <v>173</v>
      </c>
      <c r="U1880" s="40">
        <v>1060</v>
      </c>
      <c r="V1880" s="40">
        <v>2861</v>
      </c>
      <c r="W1880" s="41">
        <v>0</v>
      </c>
      <c r="X1880" s="40">
        <v>0</v>
      </c>
    </row>
    <row r="1881" spans="20:24" x14ac:dyDescent="0.25">
      <c r="T1881" s="85" t="s">
        <v>245</v>
      </c>
      <c r="U1881" s="84">
        <v>312</v>
      </c>
      <c r="V1881" s="84">
        <v>312</v>
      </c>
      <c r="W1881" s="10">
        <v>0</v>
      </c>
      <c r="X1881" s="84">
        <v>0</v>
      </c>
    </row>
    <row r="1882" spans="20:24" x14ac:dyDescent="0.25">
      <c r="T1882" s="85" t="s">
        <v>174</v>
      </c>
      <c r="U1882" s="84">
        <v>0</v>
      </c>
      <c r="V1882" s="84">
        <v>426</v>
      </c>
      <c r="W1882" s="10">
        <v>0</v>
      </c>
      <c r="X1882" s="84">
        <v>0</v>
      </c>
    </row>
    <row r="1883" spans="20:24" x14ac:dyDescent="0.25">
      <c r="T1883" s="85" t="s">
        <v>246</v>
      </c>
      <c r="U1883" s="84">
        <v>409</v>
      </c>
      <c r="V1883" s="84">
        <v>2123</v>
      </c>
      <c r="W1883" s="10">
        <v>0</v>
      </c>
      <c r="X1883" s="84">
        <v>0</v>
      </c>
    </row>
    <row r="1884" spans="20:24" x14ac:dyDescent="0.25">
      <c r="T1884" s="85" t="s">
        <v>175</v>
      </c>
      <c r="U1884" s="84">
        <v>339</v>
      </c>
      <c r="V1884" s="84">
        <v>0</v>
      </c>
      <c r="W1884" s="10">
        <v>0</v>
      </c>
      <c r="X1884" s="84">
        <v>0</v>
      </c>
    </row>
    <row r="1885" spans="20:24" x14ac:dyDescent="0.25">
      <c r="T1885" s="39" t="s">
        <v>176</v>
      </c>
      <c r="U1885" s="40">
        <v>50434</v>
      </c>
      <c r="V1885" s="40">
        <v>50797</v>
      </c>
      <c r="W1885" s="41">
        <v>0</v>
      </c>
      <c r="X1885" s="40">
        <v>0</v>
      </c>
    </row>
    <row r="1886" spans="20:24" x14ac:dyDescent="0.25">
      <c r="T1886" s="85" t="s">
        <v>178</v>
      </c>
      <c r="U1886" s="84">
        <v>14224</v>
      </c>
      <c r="V1886" s="84">
        <v>14587</v>
      </c>
      <c r="W1886" s="10">
        <v>0</v>
      </c>
      <c r="X1886" s="84">
        <v>0</v>
      </c>
    </row>
    <row r="1887" spans="20:24" x14ac:dyDescent="0.25">
      <c r="T1887" s="85" t="s">
        <v>179</v>
      </c>
      <c r="U1887" s="84">
        <v>308</v>
      </c>
      <c r="V1887" s="84">
        <v>308</v>
      </c>
      <c r="W1887" s="10">
        <v>0</v>
      </c>
      <c r="X1887" s="84">
        <v>0</v>
      </c>
    </row>
    <row r="1888" spans="20:24" x14ac:dyDescent="0.25">
      <c r="T1888" s="85" t="s">
        <v>234</v>
      </c>
      <c r="U1888" s="84">
        <v>5706</v>
      </c>
      <c r="V1888" s="84">
        <v>5706</v>
      </c>
      <c r="W1888" s="10">
        <v>0</v>
      </c>
      <c r="X1888" s="84">
        <v>0</v>
      </c>
    </row>
    <row r="1889" spans="20:24" x14ac:dyDescent="0.25">
      <c r="T1889" s="85" t="s">
        <v>210</v>
      </c>
      <c r="U1889" s="84">
        <v>30196</v>
      </c>
      <c r="V1889" s="84">
        <v>30196</v>
      </c>
      <c r="W1889" s="10">
        <v>0</v>
      </c>
      <c r="X1889" s="84">
        <v>0</v>
      </c>
    </row>
    <row r="1890" spans="20:24" x14ac:dyDescent="0.25">
      <c r="T1890" s="34" t="s">
        <v>87</v>
      </c>
      <c r="U1890" s="35">
        <v>3800</v>
      </c>
      <c r="V1890" s="35">
        <v>62518</v>
      </c>
      <c r="W1890" s="36">
        <v>0</v>
      </c>
      <c r="X1890" s="35">
        <v>46602</v>
      </c>
    </row>
    <row r="1891" spans="20:24" x14ac:dyDescent="0.25">
      <c r="T1891" s="33" t="s">
        <v>88</v>
      </c>
      <c r="U1891" s="37">
        <v>3800</v>
      </c>
      <c r="V1891" s="37">
        <v>62518</v>
      </c>
      <c r="W1891" s="38">
        <v>0</v>
      </c>
      <c r="X1891" s="37">
        <v>46602</v>
      </c>
    </row>
    <row r="1892" spans="20:24" x14ac:dyDescent="0.25">
      <c r="T1892" s="39" t="s">
        <v>79</v>
      </c>
      <c r="U1892" s="40">
        <v>3800</v>
      </c>
      <c r="V1892" s="40">
        <v>62518</v>
      </c>
      <c r="W1892" s="41">
        <v>0</v>
      </c>
      <c r="X1892" s="40">
        <v>46602</v>
      </c>
    </row>
    <row r="1893" spans="20:24" x14ac:dyDescent="0.25">
      <c r="T1893" s="85" t="s">
        <v>180</v>
      </c>
      <c r="U1893" s="84">
        <v>107</v>
      </c>
      <c r="V1893" s="84">
        <v>1904</v>
      </c>
      <c r="W1893" s="10">
        <v>0</v>
      </c>
      <c r="X1893" s="84">
        <v>0</v>
      </c>
    </row>
    <row r="1894" spans="20:24" x14ac:dyDescent="0.25">
      <c r="T1894" s="85" t="s">
        <v>115</v>
      </c>
      <c r="U1894" s="84">
        <v>2320</v>
      </c>
      <c r="V1894" s="84">
        <v>2320</v>
      </c>
      <c r="W1894" s="10">
        <v>0</v>
      </c>
      <c r="X1894" s="84">
        <v>0</v>
      </c>
    </row>
    <row r="1895" spans="20:24" x14ac:dyDescent="0.25">
      <c r="T1895" s="85" t="s">
        <v>116</v>
      </c>
      <c r="U1895" s="84">
        <v>1373</v>
      </c>
      <c r="V1895" s="84">
        <v>2147</v>
      </c>
      <c r="W1895" s="10">
        <v>0</v>
      </c>
      <c r="X1895" s="84">
        <v>0</v>
      </c>
    </row>
    <row r="1896" spans="20:24" x14ac:dyDescent="0.25">
      <c r="T1896" s="85" t="s">
        <v>117</v>
      </c>
      <c r="U1896" s="84">
        <v>0</v>
      </c>
      <c r="V1896" s="84">
        <v>30195</v>
      </c>
      <c r="W1896" s="10">
        <v>0</v>
      </c>
      <c r="X1896" s="84">
        <v>25062</v>
      </c>
    </row>
    <row r="1897" spans="20:24" x14ac:dyDescent="0.25">
      <c r="T1897" s="85" t="s">
        <v>118</v>
      </c>
      <c r="U1897" s="84">
        <v>0</v>
      </c>
      <c r="V1897" s="84">
        <v>14723</v>
      </c>
      <c r="W1897" s="10">
        <v>0</v>
      </c>
      <c r="X1897" s="84">
        <v>12220</v>
      </c>
    </row>
    <row r="1898" spans="20:24" x14ac:dyDescent="0.25">
      <c r="T1898" s="85" t="s">
        <v>119</v>
      </c>
      <c r="U1898" s="84">
        <v>0</v>
      </c>
      <c r="V1898" s="84">
        <v>11229</v>
      </c>
      <c r="W1898" s="10">
        <v>0</v>
      </c>
      <c r="X1898" s="84">
        <v>9320</v>
      </c>
    </row>
    <row r="1899" spans="20:24" x14ac:dyDescent="0.25">
      <c r="T1899" s="34" t="s">
        <v>90</v>
      </c>
      <c r="U1899" s="35">
        <v>32929</v>
      </c>
      <c r="V1899" s="35">
        <v>967214</v>
      </c>
      <c r="W1899" s="36">
        <v>54</v>
      </c>
      <c r="X1899" s="35">
        <v>348814</v>
      </c>
    </row>
    <row r="1900" spans="20:24" x14ac:dyDescent="0.25">
      <c r="T1900" s="33" t="s">
        <v>92</v>
      </c>
      <c r="U1900" s="37">
        <v>6844</v>
      </c>
      <c r="V1900" s="37">
        <v>286201</v>
      </c>
      <c r="W1900" s="38">
        <v>1</v>
      </c>
      <c r="X1900" s="37">
        <v>40520</v>
      </c>
    </row>
    <row r="1901" spans="20:24" x14ac:dyDescent="0.25">
      <c r="T1901" s="39" t="s">
        <v>121</v>
      </c>
      <c r="U1901" s="40">
        <v>39</v>
      </c>
      <c r="V1901" s="40">
        <v>15731</v>
      </c>
      <c r="W1901" s="41">
        <v>0</v>
      </c>
      <c r="X1901" s="40">
        <v>12501</v>
      </c>
    </row>
    <row r="1902" spans="20:24" x14ac:dyDescent="0.25">
      <c r="T1902" s="85" t="s">
        <v>122</v>
      </c>
      <c r="U1902" s="84">
        <v>0</v>
      </c>
      <c r="V1902" s="84">
        <v>14925</v>
      </c>
      <c r="W1902" s="10">
        <v>0</v>
      </c>
      <c r="X1902" s="84">
        <v>12388</v>
      </c>
    </row>
    <row r="1903" spans="20:24" x14ac:dyDescent="0.25">
      <c r="T1903" s="85" t="s">
        <v>212</v>
      </c>
      <c r="U1903" s="84">
        <v>0</v>
      </c>
      <c r="V1903" s="84">
        <v>136</v>
      </c>
      <c r="W1903" s="10">
        <v>0</v>
      </c>
      <c r="X1903" s="84">
        <v>113</v>
      </c>
    </row>
    <row r="1904" spans="20:24" x14ac:dyDescent="0.25">
      <c r="T1904" s="85" t="s">
        <v>200</v>
      </c>
      <c r="U1904" s="84">
        <v>39</v>
      </c>
      <c r="V1904" s="84">
        <v>670</v>
      </c>
      <c r="W1904" s="10">
        <v>0</v>
      </c>
      <c r="X1904" s="84">
        <v>0</v>
      </c>
    </row>
    <row r="1905" spans="20:24" x14ac:dyDescent="0.25">
      <c r="T1905" s="39" t="s">
        <v>124</v>
      </c>
      <c r="U1905" s="40">
        <v>4916</v>
      </c>
      <c r="V1905" s="40">
        <v>215752</v>
      </c>
      <c r="W1905" s="41">
        <v>1</v>
      </c>
      <c r="X1905" s="40">
        <v>5581</v>
      </c>
    </row>
    <row r="1906" spans="20:24" x14ac:dyDescent="0.25">
      <c r="T1906" s="85" t="s">
        <v>125</v>
      </c>
      <c r="U1906" s="84">
        <v>0</v>
      </c>
      <c r="V1906" s="84">
        <v>6353</v>
      </c>
      <c r="W1906" s="10">
        <v>0</v>
      </c>
      <c r="X1906" s="84">
        <v>5273</v>
      </c>
    </row>
    <row r="1907" spans="20:24" x14ac:dyDescent="0.25">
      <c r="T1907" s="85" t="s">
        <v>126</v>
      </c>
      <c r="U1907" s="84">
        <v>4531</v>
      </c>
      <c r="V1907" s="84">
        <v>207622</v>
      </c>
      <c r="W1907" s="10">
        <v>1</v>
      </c>
      <c r="X1907" s="84">
        <v>40</v>
      </c>
    </row>
    <row r="1908" spans="20:24" x14ac:dyDescent="0.25">
      <c r="T1908" s="85" t="s">
        <v>214</v>
      </c>
      <c r="U1908" s="84">
        <v>0</v>
      </c>
      <c r="V1908" s="84">
        <v>323</v>
      </c>
      <c r="W1908" s="10">
        <v>0</v>
      </c>
      <c r="X1908" s="84">
        <v>268</v>
      </c>
    </row>
    <row r="1909" spans="20:24" x14ac:dyDescent="0.25">
      <c r="T1909" s="85" t="s">
        <v>127</v>
      </c>
      <c r="U1909" s="84">
        <v>385</v>
      </c>
      <c r="V1909" s="84">
        <v>1454</v>
      </c>
      <c r="W1909" s="10">
        <v>0</v>
      </c>
      <c r="X1909" s="84">
        <v>0</v>
      </c>
    </row>
    <row r="1910" spans="20:24" x14ac:dyDescent="0.25">
      <c r="T1910" s="39" t="s">
        <v>128</v>
      </c>
      <c r="U1910" s="40">
        <v>1889</v>
      </c>
      <c r="V1910" s="40">
        <v>54718</v>
      </c>
      <c r="W1910" s="41">
        <v>0</v>
      </c>
      <c r="X1910" s="40">
        <v>22438</v>
      </c>
    </row>
    <row r="1911" spans="20:24" x14ac:dyDescent="0.25">
      <c r="T1911" s="85" t="s">
        <v>129</v>
      </c>
      <c r="U1911" s="84">
        <v>0</v>
      </c>
      <c r="V1911" s="84">
        <v>26382</v>
      </c>
      <c r="W1911" s="10">
        <v>0</v>
      </c>
      <c r="X1911" s="84">
        <v>21897</v>
      </c>
    </row>
    <row r="1912" spans="20:24" x14ac:dyDescent="0.25">
      <c r="T1912" s="85" t="s">
        <v>130</v>
      </c>
      <c r="U1912" s="84">
        <v>534</v>
      </c>
      <c r="V1912" s="84">
        <v>20621</v>
      </c>
      <c r="W1912" s="10">
        <v>0</v>
      </c>
      <c r="X1912" s="84">
        <v>0</v>
      </c>
    </row>
    <row r="1913" spans="20:24" x14ac:dyDescent="0.25">
      <c r="T1913" s="85" t="s">
        <v>131</v>
      </c>
      <c r="U1913" s="84">
        <v>0</v>
      </c>
      <c r="V1913" s="84">
        <v>652</v>
      </c>
      <c r="W1913" s="10">
        <v>0</v>
      </c>
      <c r="X1913" s="84">
        <v>541</v>
      </c>
    </row>
    <row r="1914" spans="20:24" x14ac:dyDescent="0.25">
      <c r="T1914" s="85" t="s">
        <v>132</v>
      </c>
      <c r="U1914" s="84">
        <v>1083</v>
      </c>
      <c r="V1914" s="84">
        <v>6791</v>
      </c>
      <c r="W1914" s="10">
        <v>0</v>
      </c>
      <c r="X1914" s="84">
        <v>0</v>
      </c>
    </row>
    <row r="1915" spans="20:24" x14ac:dyDescent="0.25">
      <c r="T1915" s="85" t="s">
        <v>217</v>
      </c>
      <c r="U1915" s="84">
        <v>272</v>
      </c>
      <c r="V1915" s="84">
        <v>272</v>
      </c>
      <c r="W1915" s="10">
        <v>0</v>
      </c>
      <c r="X1915" s="84">
        <v>0</v>
      </c>
    </row>
    <row r="1916" spans="20:24" x14ac:dyDescent="0.25">
      <c r="T1916" s="33" t="s">
        <v>93</v>
      </c>
      <c r="U1916" s="37">
        <v>3531</v>
      </c>
      <c r="V1916" s="37">
        <v>153598</v>
      </c>
      <c r="W1916" s="38">
        <v>4</v>
      </c>
      <c r="X1916" s="37">
        <v>24980</v>
      </c>
    </row>
    <row r="1917" spans="20:24" x14ac:dyDescent="0.25">
      <c r="T1917" s="39" t="s">
        <v>79</v>
      </c>
      <c r="U1917" s="40">
        <v>3531</v>
      </c>
      <c r="V1917" s="40">
        <v>153598</v>
      </c>
      <c r="W1917" s="41">
        <v>4</v>
      </c>
      <c r="X1917" s="40">
        <v>24980</v>
      </c>
    </row>
    <row r="1918" spans="20:24" x14ac:dyDescent="0.25">
      <c r="T1918" s="85" t="s">
        <v>133</v>
      </c>
      <c r="U1918" s="84">
        <v>459</v>
      </c>
      <c r="V1918" s="84">
        <v>20593</v>
      </c>
      <c r="W1918" s="10">
        <v>4</v>
      </c>
      <c r="X1918" s="84">
        <v>239</v>
      </c>
    </row>
    <row r="1919" spans="20:24" x14ac:dyDescent="0.25">
      <c r="T1919" s="85" t="s">
        <v>201</v>
      </c>
      <c r="U1919" s="84">
        <v>0</v>
      </c>
      <c r="V1919" s="84">
        <v>147</v>
      </c>
      <c r="W1919" s="10">
        <v>0</v>
      </c>
      <c r="X1919" s="84">
        <v>123</v>
      </c>
    </row>
    <row r="1920" spans="20:24" x14ac:dyDescent="0.25">
      <c r="T1920" s="85" t="s">
        <v>134</v>
      </c>
      <c r="U1920" s="84">
        <v>0</v>
      </c>
      <c r="V1920" s="84">
        <v>57355</v>
      </c>
      <c r="W1920" s="10">
        <v>0</v>
      </c>
      <c r="X1920" s="84">
        <v>14648</v>
      </c>
    </row>
    <row r="1921" spans="20:24" x14ac:dyDescent="0.25">
      <c r="T1921" s="85" t="s">
        <v>135</v>
      </c>
      <c r="U1921" s="84">
        <v>3072</v>
      </c>
      <c r="V1921" s="84">
        <v>4008</v>
      </c>
      <c r="W1921" s="10">
        <v>0</v>
      </c>
      <c r="X1921" s="84">
        <v>0</v>
      </c>
    </row>
    <row r="1922" spans="20:24" x14ac:dyDescent="0.25">
      <c r="T1922" s="85" t="s">
        <v>136</v>
      </c>
      <c r="U1922" s="84">
        <v>0</v>
      </c>
      <c r="V1922" s="84">
        <v>71495</v>
      </c>
      <c r="W1922" s="10">
        <v>0</v>
      </c>
      <c r="X1922" s="84">
        <v>9970</v>
      </c>
    </row>
    <row r="1923" spans="20:24" x14ac:dyDescent="0.25">
      <c r="T1923" s="33" t="s">
        <v>94</v>
      </c>
      <c r="U1923" s="37">
        <v>3277</v>
      </c>
      <c r="V1923" s="37">
        <v>165181</v>
      </c>
      <c r="W1923" s="38">
        <v>49</v>
      </c>
      <c r="X1923" s="37">
        <v>62332</v>
      </c>
    </row>
    <row r="1924" spans="20:24" x14ac:dyDescent="0.25">
      <c r="T1924" s="39" t="s">
        <v>79</v>
      </c>
      <c r="U1924" s="40">
        <v>3277</v>
      </c>
      <c r="V1924" s="40">
        <v>165181</v>
      </c>
      <c r="W1924" s="41">
        <v>49</v>
      </c>
      <c r="X1924" s="40">
        <v>62332</v>
      </c>
    </row>
    <row r="1925" spans="20:24" x14ac:dyDescent="0.25">
      <c r="T1925" s="85" t="s">
        <v>137</v>
      </c>
      <c r="U1925" s="84">
        <v>0</v>
      </c>
      <c r="V1925" s="84">
        <v>73192</v>
      </c>
      <c r="W1925" s="10">
        <v>0</v>
      </c>
      <c r="X1925" s="84">
        <v>60749</v>
      </c>
    </row>
    <row r="1926" spans="20:24" x14ac:dyDescent="0.25">
      <c r="T1926" s="85" t="s">
        <v>138</v>
      </c>
      <c r="U1926" s="84">
        <v>2182</v>
      </c>
      <c r="V1926" s="84">
        <v>86652</v>
      </c>
      <c r="W1926" s="10">
        <v>49</v>
      </c>
      <c r="X1926" s="84">
        <v>1583</v>
      </c>
    </row>
    <row r="1927" spans="20:24" x14ac:dyDescent="0.25">
      <c r="T1927" s="85" t="s">
        <v>140</v>
      </c>
      <c r="U1927" s="84">
        <v>1025</v>
      </c>
      <c r="V1927" s="84">
        <v>5267</v>
      </c>
      <c r="W1927" s="10">
        <v>0</v>
      </c>
      <c r="X1927" s="84">
        <v>0</v>
      </c>
    </row>
    <row r="1928" spans="20:24" x14ac:dyDescent="0.25">
      <c r="T1928" s="85" t="s">
        <v>141</v>
      </c>
      <c r="U1928" s="84">
        <v>70</v>
      </c>
      <c r="V1928" s="84">
        <v>70</v>
      </c>
      <c r="W1928" s="10">
        <v>0</v>
      </c>
      <c r="X1928" s="84">
        <v>0</v>
      </c>
    </row>
    <row r="1929" spans="20:24" x14ac:dyDescent="0.25">
      <c r="T1929" s="33" t="s">
        <v>95</v>
      </c>
      <c r="U1929" s="37">
        <v>3291</v>
      </c>
      <c r="V1929" s="37">
        <v>80211</v>
      </c>
      <c r="W1929" s="38">
        <v>0</v>
      </c>
      <c r="X1929" s="37">
        <v>59224</v>
      </c>
    </row>
    <row r="1930" spans="20:24" x14ac:dyDescent="0.25">
      <c r="T1930" s="39" t="s">
        <v>79</v>
      </c>
      <c r="U1930" s="40">
        <v>3291</v>
      </c>
      <c r="V1930" s="40">
        <v>80211</v>
      </c>
      <c r="W1930" s="41">
        <v>0</v>
      </c>
      <c r="X1930" s="40">
        <v>59224</v>
      </c>
    </row>
    <row r="1931" spans="20:24" x14ac:dyDescent="0.25">
      <c r="T1931" s="85" t="s">
        <v>142</v>
      </c>
      <c r="U1931" s="84">
        <v>0</v>
      </c>
      <c r="V1931" s="84">
        <v>40692</v>
      </c>
      <c r="W1931" s="10">
        <v>0</v>
      </c>
      <c r="X1931" s="84">
        <v>33774</v>
      </c>
    </row>
    <row r="1932" spans="20:24" x14ac:dyDescent="0.25">
      <c r="T1932" s="85" t="s">
        <v>143</v>
      </c>
      <c r="U1932" s="84">
        <v>66</v>
      </c>
      <c r="V1932" s="84">
        <v>2439</v>
      </c>
      <c r="W1932" s="10">
        <v>0</v>
      </c>
      <c r="X1932" s="84">
        <v>0</v>
      </c>
    </row>
    <row r="1933" spans="20:24" x14ac:dyDescent="0.25">
      <c r="T1933" s="85" t="s">
        <v>144</v>
      </c>
      <c r="U1933" s="84">
        <v>0</v>
      </c>
      <c r="V1933" s="84">
        <v>2265</v>
      </c>
      <c r="W1933" s="10">
        <v>0</v>
      </c>
      <c r="X1933" s="84">
        <v>1866</v>
      </c>
    </row>
    <row r="1934" spans="20:24" x14ac:dyDescent="0.25">
      <c r="T1934" s="85" t="s">
        <v>145</v>
      </c>
      <c r="U1934" s="84">
        <v>0</v>
      </c>
      <c r="V1934" s="84">
        <v>28414</v>
      </c>
      <c r="W1934" s="10">
        <v>0</v>
      </c>
      <c r="X1934" s="84">
        <v>23584</v>
      </c>
    </row>
    <row r="1935" spans="20:24" x14ac:dyDescent="0.25">
      <c r="T1935" s="85" t="s">
        <v>146</v>
      </c>
      <c r="U1935" s="84">
        <v>3225</v>
      </c>
      <c r="V1935" s="84">
        <v>6401</v>
      </c>
      <c r="W1935" s="10">
        <v>0</v>
      </c>
      <c r="X1935" s="84">
        <v>0</v>
      </c>
    </row>
    <row r="1936" spans="20:24" x14ac:dyDescent="0.25">
      <c r="T1936" s="33" t="s">
        <v>96</v>
      </c>
      <c r="U1936" s="37">
        <v>175</v>
      </c>
      <c r="V1936" s="37">
        <v>24126</v>
      </c>
      <c r="W1936" s="38">
        <v>0</v>
      </c>
      <c r="X1936" s="37">
        <v>17431</v>
      </c>
    </row>
    <row r="1937" spans="20:24" x14ac:dyDescent="0.25">
      <c r="T1937" s="39" t="s">
        <v>79</v>
      </c>
      <c r="U1937" s="40">
        <v>175</v>
      </c>
      <c r="V1937" s="40">
        <v>24126</v>
      </c>
      <c r="W1937" s="41">
        <v>0</v>
      </c>
      <c r="X1937" s="40">
        <v>17431</v>
      </c>
    </row>
    <row r="1938" spans="20:24" x14ac:dyDescent="0.25">
      <c r="T1938" s="85" t="s">
        <v>223</v>
      </c>
      <c r="U1938" s="84">
        <v>0</v>
      </c>
      <c r="V1938" s="84">
        <v>2183</v>
      </c>
      <c r="W1938" s="10">
        <v>0</v>
      </c>
      <c r="X1938" s="84">
        <v>1812</v>
      </c>
    </row>
    <row r="1939" spans="20:24" x14ac:dyDescent="0.25">
      <c r="T1939" s="85" t="s">
        <v>148</v>
      </c>
      <c r="U1939" s="84">
        <v>0</v>
      </c>
      <c r="V1939" s="84">
        <v>18821</v>
      </c>
      <c r="W1939" s="10">
        <v>0</v>
      </c>
      <c r="X1939" s="84">
        <v>15619</v>
      </c>
    </row>
    <row r="1940" spans="20:24" x14ac:dyDescent="0.25">
      <c r="T1940" s="85" t="s">
        <v>149</v>
      </c>
      <c r="U1940" s="84">
        <v>175</v>
      </c>
      <c r="V1940" s="84">
        <v>3122</v>
      </c>
      <c r="W1940" s="10">
        <v>0</v>
      </c>
      <c r="X1940" s="84">
        <v>0</v>
      </c>
    </row>
    <row r="1941" spans="20:24" x14ac:dyDescent="0.25">
      <c r="T1941" s="33" t="s">
        <v>98</v>
      </c>
      <c r="U1941" s="37">
        <v>15811</v>
      </c>
      <c r="V1941" s="37">
        <v>257897</v>
      </c>
      <c r="W1941" s="38">
        <v>0</v>
      </c>
      <c r="X1941" s="37">
        <v>144327</v>
      </c>
    </row>
    <row r="1942" spans="20:24" x14ac:dyDescent="0.25">
      <c r="T1942" s="39" t="s">
        <v>79</v>
      </c>
      <c r="U1942" s="40">
        <v>15811</v>
      </c>
      <c r="V1942" s="40">
        <v>257897</v>
      </c>
      <c r="W1942" s="41">
        <v>0</v>
      </c>
      <c r="X1942" s="40">
        <v>144327</v>
      </c>
    </row>
    <row r="1943" spans="20:24" x14ac:dyDescent="0.25">
      <c r="T1943" s="85" t="s">
        <v>183</v>
      </c>
      <c r="U1943" s="84">
        <v>0</v>
      </c>
      <c r="V1943" s="84">
        <v>173888</v>
      </c>
      <c r="W1943" s="10">
        <v>0</v>
      </c>
      <c r="X1943" s="84">
        <v>144327</v>
      </c>
    </row>
    <row r="1944" spans="20:24" x14ac:dyDescent="0.25">
      <c r="T1944" s="85" t="s">
        <v>184</v>
      </c>
      <c r="U1944" s="84">
        <v>15811</v>
      </c>
      <c r="V1944" s="84">
        <v>84009</v>
      </c>
      <c r="W1944" s="10">
        <v>0</v>
      </c>
      <c r="X1944" s="84">
        <v>0</v>
      </c>
    </row>
    <row r="1945" spans="20:24" x14ac:dyDescent="0.25">
      <c r="T1945" s="34" t="s">
        <v>99</v>
      </c>
      <c r="U1945" s="35">
        <v>24318</v>
      </c>
      <c r="V1945" s="35">
        <v>318812</v>
      </c>
      <c r="W1945" s="36">
        <v>553</v>
      </c>
      <c r="X1945" s="35">
        <v>29655</v>
      </c>
    </row>
    <row r="1946" spans="20:24" x14ac:dyDescent="0.25">
      <c r="T1946" s="33" t="s">
        <v>100</v>
      </c>
      <c r="U1946" s="37">
        <v>10150</v>
      </c>
      <c r="V1946" s="37">
        <v>265748</v>
      </c>
      <c r="W1946" s="38">
        <v>552</v>
      </c>
      <c r="X1946" s="37">
        <v>29650</v>
      </c>
    </row>
    <row r="1947" spans="20:24" x14ac:dyDescent="0.25">
      <c r="T1947" s="39" t="s">
        <v>150</v>
      </c>
      <c r="U1947" s="40">
        <v>2900</v>
      </c>
      <c r="V1947" s="40">
        <v>3829</v>
      </c>
      <c r="W1947" s="41">
        <v>0</v>
      </c>
      <c r="X1947" s="40">
        <v>0</v>
      </c>
    </row>
    <row r="1948" spans="20:24" x14ac:dyDescent="0.25">
      <c r="T1948" s="85" t="s">
        <v>151</v>
      </c>
      <c r="U1948" s="84">
        <v>2095</v>
      </c>
      <c r="V1948" s="84">
        <v>2913</v>
      </c>
      <c r="W1948" s="10">
        <v>0</v>
      </c>
      <c r="X1948" s="84">
        <v>0</v>
      </c>
    </row>
    <row r="1949" spans="20:24" x14ac:dyDescent="0.25">
      <c r="T1949" s="85" t="s">
        <v>152</v>
      </c>
      <c r="U1949" s="84">
        <v>805</v>
      </c>
      <c r="V1949" s="84">
        <v>916</v>
      </c>
      <c r="W1949" s="10">
        <v>0</v>
      </c>
      <c r="X1949" s="84">
        <v>0</v>
      </c>
    </row>
    <row r="1950" spans="20:24" x14ac:dyDescent="0.25">
      <c r="T1950" s="39" t="s">
        <v>153</v>
      </c>
      <c r="U1950" s="40">
        <v>7250</v>
      </c>
      <c r="V1950" s="40">
        <v>261919</v>
      </c>
      <c r="W1950" s="41">
        <v>552</v>
      </c>
      <c r="X1950" s="40">
        <v>29650</v>
      </c>
    </row>
    <row r="1951" spans="20:24" x14ac:dyDescent="0.25">
      <c r="T1951" s="85" t="s">
        <v>154</v>
      </c>
      <c r="U1951" s="84">
        <v>2047</v>
      </c>
      <c r="V1951" s="84">
        <v>85621</v>
      </c>
      <c r="W1951" s="10">
        <v>279</v>
      </c>
      <c r="X1951" s="84">
        <v>15086</v>
      </c>
    </row>
    <row r="1952" spans="20:24" x14ac:dyDescent="0.25">
      <c r="T1952" s="85" t="s">
        <v>155</v>
      </c>
      <c r="U1952" s="84">
        <v>3191</v>
      </c>
      <c r="V1952" s="84">
        <v>90617</v>
      </c>
      <c r="W1952" s="10">
        <v>2</v>
      </c>
      <c r="X1952" s="84">
        <v>113</v>
      </c>
    </row>
    <row r="1953" spans="20:24" x14ac:dyDescent="0.25">
      <c r="T1953" s="85" t="s">
        <v>186</v>
      </c>
      <c r="U1953" s="84">
        <v>742</v>
      </c>
      <c r="V1953" s="84">
        <v>29833</v>
      </c>
      <c r="W1953" s="10">
        <v>74</v>
      </c>
      <c r="X1953" s="84">
        <v>2975</v>
      </c>
    </row>
    <row r="1954" spans="20:24" x14ac:dyDescent="0.25">
      <c r="T1954" s="85" t="s">
        <v>156</v>
      </c>
      <c r="U1954" s="84">
        <v>1270</v>
      </c>
      <c r="V1954" s="84">
        <v>55848</v>
      </c>
      <c r="W1954" s="10">
        <v>197</v>
      </c>
      <c r="X1954" s="84">
        <v>11476</v>
      </c>
    </row>
    <row r="1955" spans="20:24" x14ac:dyDescent="0.25">
      <c r="T1955" s="33" t="s">
        <v>101</v>
      </c>
      <c r="U1955" s="37">
        <v>4507</v>
      </c>
      <c r="V1955" s="37">
        <v>21231</v>
      </c>
      <c r="W1955" s="38">
        <v>1</v>
      </c>
      <c r="X1955" s="37">
        <v>5</v>
      </c>
    </row>
    <row r="1956" spans="20:24" x14ac:dyDescent="0.25">
      <c r="T1956" s="39" t="s">
        <v>79</v>
      </c>
      <c r="U1956" s="40">
        <v>4507</v>
      </c>
      <c r="V1956" s="40">
        <v>21231</v>
      </c>
      <c r="W1956" s="41">
        <v>1</v>
      </c>
      <c r="X1956" s="40">
        <v>5</v>
      </c>
    </row>
    <row r="1957" spans="20:24" x14ac:dyDescent="0.25">
      <c r="T1957" s="85" t="s">
        <v>157</v>
      </c>
      <c r="U1957" s="84">
        <v>4507</v>
      </c>
      <c r="V1957" s="84">
        <v>21231</v>
      </c>
      <c r="W1957" s="10">
        <v>1</v>
      </c>
      <c r="X1957" s="84">
        <v>5</v>
      </c>
    </row>
    <row r="1958" spans="20:24" x14ac:dyDescent="0.25">
      <c r="T1958" s="33" t="s">
        <v>102</v>
      </c>
      <c r="U1958" s="37">
        <v>9661</v>
      </c>
      <c r="V1958" s="37">
        <v>31833</v>
      </c>
      <c r="W1958" s="38">
        <v>0</v>
      </c>
      <c r="X1958" s="37">
        <v>0</v>
      </c>
    </row>
    <row r="1959" spans="20:24" x14ac:dyDescent="0.25">
      <c r="T1959" s="39" t="s">
        <v>158</v>
      </c>
      <c r="U1959" s="40">
        <v>9049</v>
      </c>
      <c r="V1959" s="40">
        <v>31221</v>
      </c>
      <c r="W1959" s="41">
        <v>0</v>
      </c>
      <c r="X1959" s="40">
        <v>0</v>
      </c>
    </row>
    <row r="1960" spans="20:24" x14ac:dyDescent="0.25">
      <c r="T1960" s="85" t="s">
        <v>159</v>
      </c>
      <c r="U1960" s="84">
        <v>6094</v>
      </c>
      <c r="V1960" s="84">
        <v>28160</v>
      </c>
      <c r="W1960" s="10">
        <v>0</v>
      </c>
      <c r="X1960" s="84">
        <v>0</v>
      </c>
    </row>
    <row r="1961" spans="20:24" x14ac:dyDescent="0.25">
      <c r="T1961" s="85" t="s">
        <v>160</v>
      </c>
      <c r="U1961" s="84">
        <v>2955</v>
      </c>
      <c r="V1961" s="84">
        <v>3061</v>
      </c>
      <c r="W1961" s="10">
        <v>0</v>
      </c>
      <c r="X1961" s="84">
        <v>0</v>
      </c>
    </row>
    <row r="1962" spans="20:24" x14ac:dyDescent="0.25">
      <c r="T1962" s="39" t="s">
        <v>219</v>
      </c>
      <c r="U1962" s="40">
        <v>612</v>
      </c>
      <c r="V1962" s="40">
        <v>612</v>
      </c>
      <c r="W1962" s="41">
        <v>0</v>
      </c>
      <c r="X1962" s="40">
        <v>0</v>
      </c>
    </row>
    <row r="1963" spans="20:24" x14ac:dyDescent="0.25">
      <c r="T1963" s="85" t="s">
        <v>220</v>
      </c>
      <c r="U1963" s="84">
        <v>612</v>
      </c>
      <c r="V1963" s="84">
        <v>612</v>
      </c>
      <c r="W1963" s="10">
        <v>0</v>
      </c>
      <c r="X1963" s="84">
        <v>0</v>
      </c>
    </row>
    <row r="1964" spans="20:24" x14ac:dyDescent="0.25">
      <c r="T1964" s="34" t="s">
        <v>103</v>
      </c>
      <c r="U1964" s="35">
        <v>63892</v>
      </c>
      <c r="V1964" s="35">
        <v>575533</v>
      </c>
      <c r="W1964" s="36">
        <v>3481</v>
      </c>
      <c r="X1964" s="35">
        <v>142792</v>
      </c>
    </row>
    <row r="1965" spans="20:24" x14ac:dyDescent="0.25">
      <c r="T1965" s="33" t="s">
        <v>104</v>
      </c>
      <c r="U1965" s="37">
        <v>49722</v>
      </c>
      <c r="V1965" s="37">
        <v>311993</v>
      </c>
      <c r="W1965" s="38">
        <v>3257</v>
      </c>
      <c r="X1965" s="37">
        <v>121604</v>
      </c>
    </row>
    <row r="1966" spans="20:24" x14ac:dyDescent="0.25">
      <c r="T1966" s="39" t="s">
        <v>79</v>
      </c>
      <c r="U1966" s="40">
        <v>49722</v>
      </c>
      <c r="V1966" s="40">
        <v>311993</v>
      </c>
      <c r="W1966" s="41">
        <v>3257</v>
      </c>
      <c r="X1966" s="40">
        <v>121604</v>
      </c>
    </row>
    <row r="1967" spans="20:24" x14ac:dyDescent="0.25">
      <c r="T1967" s="85" t="s">
        <v>187</v>
      </c>
      <c r="U1967" s="84">
        <v>8231</v>
      </c>
      <c r="V1967" s="84">
        <v>253696</v>
      </c>
      <c r="W1967" s="10">
        <v>3257</v>
      </c>
      <c r="X1967" s="84">
        <v>120453</v>
      </c>
    </row>
    <row r="1968" spans="20:24" x14ac:dyDescent="0.25">
      <c r="T1968" s="85" t="s">
        <v>188</v>
      </c>
      <c r="U1968" s="84">
        <v>30836</v>
      </c>
      <c r="V1968" s="84">
        <v>30898</v>
      </c>
      <c r="W1968" s="10">
        <v>0</v>
      </c>
      <c r="X1968" s="84">
        <v>0</v>
      </c>
    </row>
    <row r="1969" spans="20:24" x14ac:dyDescent="0.25">
      <c r="T1969" s="85" t="s">
        <v>189</v>
      </c>
      <c r="U1969" s="84">
        <v>8451</v>
      </c>
      <c r="V1969" s="84">
        <v>23694</v>
      </c>
      <c r="W1969" s="10">
        <v>0</v>
      </c>
      <c r="X1969" s="84">
        <v>0</v>
      </c>
    </row>
    <row r="1970" spans="20:24" x14ac:dyDescent="0.25">
      <c r="T1970" s="85" t="s">
        <v>190</v>
      </c>
      <c r="U1970" s="84">
        <v>2204</v>
      </c>
      <c r="V1970" s="84">
        <v>2318</v>
      </c>
      <c r="W1970" s="10">
        <v>0</v>
      </c>
      <c r="X1970" s="84">
        <v>0</v>
      </c>
    </row>
    <row r="1971" spans="20:24" x14ac:dyDescent="0.25">
      <c r="T1971" s="85" t="s">
        <v>224</v>
      </c>
      <c r="U1971" s="84">
        <v>0</v>
      </c>
      <c r="V1971" s="84">
        <v>1387</v>
      </c>
      <c r="W1971" s="10">
        <v>0</v>
      </c>
      <c r="X1971" s="84">
        <v>1151</v>
      </c>
    </row>
    <row r="1972" spans="20:24" x14ac:dyDescent="0.25">
      <c r="T1972" s="33" t="s">
        <v>105</v>
      </c>
      <c r="U1972" s="37">
        <v>8554</v>
      </c>
      <c r="V1972" s="37">
        <v>20541</v>
      </c>
      <c r="W1972" s="38">
        <v>0</v>
      </c>
      <c r="X1972" s="37">
        <v>2042</v>
      </c>
    </row>
    <row r="1973" spans="20:24" x14ac:dyDescent="0.25">
      <c r="T1973" s="39" t="s">
        <v>191</v>
      </c>
      <c r="U1973" s="40">
        <v>8554</v>
      </c>
      <c r="V1973" s="40">
        <v>20541</v>
      </c>
      <c r="W1973" s="41">
        <v>0</v>
      </c>
      <c r="X1973" s="40">
        <v>2042</v>
      </c>
    </row>
    <row r="1974" spans="20:24" x14ac:dyDescent="0.25">
      <c r="T1974" s="85" t="s">
        <v>192</v>
      </c>
      <c r="U1974" s="84">
        <v>1367</v>
      </c>
      <c r="V1974" s="84">
        <v>9279</v>
      </c>
      <c r="W1974" s="10">
        <v>0</v>
      </c>
      <c r="X1974" s="84">
        <v>0</v>
      </c>
    </row>
    <row r="1975" spans="20:24" x14ac:dyDescent="0.25">
      <c r="T1975" s="85" t="s">
        <v>230</v>
      </c>
      <c r="U1975" s="84">
        <v>1083</v>
      </c>
      <c r="V1975" s="84">
        <v>1083</v>
      </c>
      <c r="W1975" s="10">
        <v>0</v>
      </c>
      <c r="X1975" s="84">
        <v>0</v>
      </c>
    </row>
    <row r="1976" spans="20:24" x14ac:dyDescent="0.25">
      <c r="T1976" s="85" t="s">
        <v>193</v>
      </c>
      <c r="U1976" s="84">
        <v>1970</v>
      </c>
      <c r="V1976" s="84">
        <v>3583</v>
      </c>
      <c r="W1976" s="10">
        <v>0</v>
      </c>
      <c r="X1976" s="84">
        <v>0</v>
      </c>
    </row>
    <row r="1977" spans="20:24" x14ac:dyDescent="0.25">
      <c r="T1977" s="85" t="s">
        <v>194</v>
      </c>
      <c r="U1977" s="84">
        <v>0</v>
      </c>
      <c r="V1977" s="84">
        <v>2462</v>
      </c>
      <c r="W1977" s="10">
        <v>0</v>
      </c>
      <c r="X1977" s="84">
        <v>2042</v>
      </c>
    </row>
    <row r="1978" spans="20:24" x14ac:dyDescent="0.25">
      <c r="T1978" s="85" t="s">
        <v>195</v>
      </c>
      <c r="U1978" s="84">
        <v>4134</v>
      </c>
      <c r="V1978" s="84">
        <v>4134</v>
      </c>
      <c r="W1978" s="10">
        <v>0</v>
      </c>
      <c r="X1978" s="84">
        <v>0</v>
      </c>
    </row>
    <row r="1979" spans="20:24" x14ac:dyDescent="0.25">
      <c r="T1979" s="33" t="s">
        <v>107</v>
      </c>
      <c r="U1979" s="37">
        <v>5616</v>
      </c>
      <c r="V1979" s="37">
        <v>242999</v>
      </c>
      <c r="W1979" s="38">
        <v>224</v>
      </c>
      <c r="X1979" s="37">
        <v>19146</v>
      </c>
    </row>
    <row r="1980" spans="20:24" x14ac:dyDescent="0.25">
      <c r="T1980" s="39" t="s">
        <v>79</v>
      </c>
      <c r="U1980" s="40">
        <v>5616</v>
      </c>
      <c r="V1980" s="40">
        <v>242999</v>
      </c>
      <c r="W1980" s="41">
        <v>224</v>
      </c>
      <c r="X1980" s="40">
        <v>19146</v>
      </c>
    </row>
    <row r="1981" spans="20:24" x14ac:dyDescent="0.25">
      <c r="T1981" s="85" t="s">
        <v>162</v>
      </c>
      <c r="U1981" s="84">
        <v>4668</v>
      </c>
      <c r="V1981" s="84">
        <v>230865</v>
      </c>
      <c r="W1981" s="10">
        <v>224</v>
      </c>
      <c r="X1981" s="84">
        <v>13539</v>
      </c>
    </row>
    <row r="1982" spans="20:24" x14ac:dyDescent="0.25">
      <c r="T1982" s="85" t="s">
        <v>163</v>
      </c>
      <c r="U1982" s="84">
        <v>135</v>
      </c>
      <c r="V1982" s="84">
        <v>135</v>
      </c>
      <c r="W1982" s="10">
        <v>0</v>
      </c>
      <c r="X1982" s="84">
        <v>0</v>
      </c>
    </row>
    <row r="1983" spans="20:24" x14ac:dyDescent="0.25">
      <c r="T1983" s="85" t="s">
        <v>164</v>
      </c>
      <c r="U1983" s="84">
        <v>813</v>
      </c>
      <c r="V1983" s="84">
        <v>5243</v>
      </c>
      <c r="W1983" s="10">
        <v>0</v>
      </c>
      <c r="X1983" s="84">
        <v>0</v>
      </c>
    </row>
    <row r="1984" spans="20:24" x14ac:dyDescent="0.25">
      <c r="T1984" s="85" t="s">
        <v>165</v>
      </c>
      <c r="U1984" s="84">
        <v>0</v>
      </c>
      <c r="V1984" s="84">
        <v>6756</v>
      </c>
      <c r="W1984" s="10">
        <v>0</v>
      </c>
      <c r="X1984" s="84">
        <v>5607</v>
      </c>
    </row>
    <row r="1985" spans="20:24" x14ac:dyDescent="0.25">
      <c r="T1985" s="74" t="s">
        <v>52</v>
      </c>
      <c r="U1985" s="77">
        <v>2937</v>
      </c>
      <c r="V1985" s="77">
        <v>972695</v>
      </c>
      <c r="W1985" s="78">
        <v>2041</v>
      </c>
      <c r="X1985" s="77">
        <v>297295</v>
      </c>
    </row>
    <row r="1986" spans="20:24" x14ac:dyDescent="0.25">
      <c r="T1986" s="34" t="s">
        <v>76</v>
      </c>
      <c r="U1986" s="35">
        <v>1614</v>
      </c>
      <c r="V1986" s="35">
        <v>966972</v>
      </c>
      <c r="W1986" s="36">
        <v>718</v>
      </c>
      <c r="X1986" s="35">
        <v>291572</v>
      </c>
    </row>
    <row r="1987" spans="20:24" x14ac:dyDescent="0.25">
      <c r="T1987" s="33" t="s">
        <v>77</v>
      </c>
      <c r="U1987" s="37">
        <v>254</v>
      </c>
      <c r="V1987" s="37">
        <v>158647</v>
      </c>
      <c r="W1987" s="38">
        <v>0</v>
      </c>
      <c r="X1987" s="37">
        <v>0</v>
      </c>
    </row>
    <row r="1988" spans="20:24" x14ac:dyDescent="0.25">
      <c r="T1988" s="39" t="s">
        <v>79</v>
      </c>
      <c r="U1988" s="40">
        <v>254</v>
      </c>
      <c r="V1988" s="40">
        <v>158647</v>
      </c>
      <c r="W1988" s="41">
        <v>0</v>
      </c>
      <c r="X1988" s="40">
        <v>0</v>
      </c>
    </row>
    <row r="1989" spans="20:24" x14ac:dyDescent="0.25">
      <c r="T1989" s="85" t="s">
        <v>81</v>
      </c>
      <c r="U1989" s="84">
        <v>254</v>
      </c>
      <c r="V1989" s="84">
        <v>158647</v>
      </c>
      <c r="W1989" s="10">
        <v>0</v>
      </c>
      <c r="X1989" s="84">
        <v>0</v>
      </c>
    </row>
    <row r="1990" spans="20:24" x14ac:dyDescent="0.25">
      <c r="T1990" s="33" t="s">
        <v>78</v>
      </c>
      <c r="U1990" s="37">
        <v>642</v>
      </c>
      <c r="V1990" s="37">
        <v>516753</v>
      </c>
      <c r="W1990" s="38">
        <v>0</v>
      </c>
      <c r="X1990" s="37">
        <v>0</v>
      </c>
    </row>
    <row r="1991" spans="20:24" x14ac:dyDescent="0.25">
      <c r="T1991" s="39" t="s">
        <v>79</v>
      </c>
      <c r="U1991" s="40">
        <v>642</v>
      </c>
      <c r="V1991" s="40">
        <v>516753</v>
      </c>
      <c r="W1991" s="41">
        <v>0</v>
      </c>
      <c r="X1991" s="40">
        <v>0</v>
      </c>
    </row>
    <row r="1992" spans="20:24" x14ac:dyDescent="0.25">
      <c r="T1992" s="85" t="s">
        <v>85</v>
      </c>
      <c r="U1992" s="84">
        <v>425</v>
      </c>
      <c r="V1992" s="84">
        <v>305831</v>
      </c>
      <c r="W1992" s="10">
        <v>0</v>
      </c>
      <c r="X1992" s="84">
        <v>0</v>
      </c>
    </row>
    <row r="1993" spans="20:24" x14ac:dyDescent="0.25">
      <c r="T1993" s="85" t="s">
        <v>166</v>
      </c>
      <c r="U1993" s="84">
        <v>217</v>
      </c>
      <c r="V1993" s="84">
        <v>210922</v>
      </c>
      <c r="W1993" s="10">
        <v>0</v>
      </c>
      <c r="X1993" s="84">
        <v>0</v>
      </c>
    </row>
    <row r="1994" spans="20:24" x14ac:dyDescent="0.25">
      <c r="T1994" s="33" t="s">
        <v>82</v>
      </c>
      <c r="U1994" s="37">
        <v>128</v>
      </c>
      <c r="V1994" s="37">
        <v>47199</v>
      </c>
      <c r="W1994" s="38">
        <v>128</v>
      </c>
      <c r="X1994" s="37">
        <v>47199</v>
      </c>
    </row>
    <row r="1995" spans="20:24" x14ac:dyDescent="0.25">
      <c r="T1995" s="39" t="s">
        <v>79</v>
      </c>
      <c r="U1995" s="40">
        <v>128</v>
      </c>
      <c r="V1995" s="40">
        <v>47199</v>
      </c>
      <c r="W1995" s="41">
        <v>128</v>
      </c>
      <c r="X1995" s="40">
        <v>47199</v>
      </c>
    </row>
    <row r="1996" spans="20:24" x14ac:dyDescent="0.25">
      <c r="T1996" s="85" t="s">
        <v>89</v>
      </c>
      <c r="U1996" s="84">
        <v>80</v>
      </c>
      <c r="V1996" s="84">
        <v>31040</v>
      </c>
      <c r="W1996" s="10">
        <v>80</v>
      </c>
      <c r="X1996" s="84">
        <v>31040</v>
      </c>
    </row>
    <row r="1997" spans="20:24" x14ac:dyDescent="0.25">
      <c r="T1997" s="85" t="s">
        <v>91</v>
      </c>
      <c r="U1997" s="84">
        <v>48</v>
      </c>
      <c r="V1997" s="84">
        <v>16159</v>
      </c>
      <c r="W1997" s="10">
        <v>48</v>
      </c>
      <c r="X1997" s="84">
        <v>16159</v>
      </c>
    </row>
    <row r="1998" spans="20:24" x14ac:dyDescent="0.25">
      <c r="T1998" s="33" t="s">
        <v>83</v>
      </c>
      <c r="U1998" s="37">
        <v>590</v>
      </c>
      <c r="V1998" s="37">
        <v>244373</v>
      </c>
      <c r="W1998" s="38">
        <v>590</v>
      </c>
      <c r="X1998" s="37">
        <v>244373</v>
      </c>
    </row>
    <row r="1999" spans="20:24" x14ac:dyDescent="0.25">
      <c r="T1999" s="39" t="s">
        <v>109</v>
      </c>
      <c r="U1999" s="40">
        <v>590</v>
      </c>
      <c r="V1999" s="40">
        <v>244373</v>
      </c>
      <c r="W1999" s="41">
        <v>590</v>
      </c>
      <c r="X1999" s="40">
        <v>244373</v>
      </c>
    </row>
    <row r="2000" spans="20:24" x14ac:dyDescent="0.25">
      <c r="T2000" s="85" t="s">
        <v>110</v>
      </c>
      <c r="U2000" s="84">
        <v>590</v>
      </c>
      <c r="V2000" s="84">
        <v>244373</v>
      </c>
      <c r="W2000" s="10">
        <v>590</v>
      </c>
      <c r="X2000" s="84">
        <v>244373</v>
      </c>
    </row>
    <row r="2001" spans="20:24" x14ac:dyDescent="0.25">
      <c r="T2001" s="34" t="s">
        <v>99</v>
      </c>
      <c r="U2001" s="35">
        <v>220</v>
      </c>
      <c r="V2001" s="35">
        <v>4138</v>
      </c>
      <c r="W2001" s="36">
        <v>220</v>
      </c>
      <c r="X2001" s="35">
        <v>4138</v>
      </c>
    </row>
    <row r="2002" spans="20:24" x14ac:dyDescent="0.25">
      <c r="T2002" s="33" t="s">
        <v>100</v>
      </c>
      <c r="U2002" s="37">
        <v>220</v>
      </c>
      <c r="V2002" s="37">
        <v>4138</v>
      </c>
      <c r="W2002" s="38">
        <v>220</v>
      </c>
      <c r="X2002" s="37">
        <v>4138</v>
      </c>
    </row>
    <row r="2003" spans="20:24" x14ac:dyDescent="0.25">
      <c r="T2003" s="39" t="s">
        <v>153</v>
      </c>
      <c r="U2003" s="40">
        <v>220</v>
      </c>
      <c r="V2003" s="40">
        <v>4138</v>
      </c>
      <c r="W2003" s="41">
        <v>220</v>
      </c>
      <c r="X2003" s="40">
        <v>4138</v>
      </c>
    </row>
    <row r="2004" spans="20:24" x14ac:dyDescent="0.25">
      <c r="T2004" s="85" t="s">
        <v>156</v>
      </c>
      <c r="U2004" s="84">
        <v>220</v>
      </c>
      <c r="V2004" s="84">
        <v>4138</v>
      </c>
      <c r="W2004" s="10">
        <v>220</v>
      </c>
      <c r="X2004" s="84">
        <v>4138</v>
      </c>
    </row>
    <row r="2005" spans="20:24" x14ac:dyDescent="0.25">
      <c r="T2005" s="34" t="s">
        <v>103</v>
      </c>
      <c r="U2005" s="35">
        <v>1103</v>
      </c>
      <c r="V2005" s="35">
        <v>1585</v>
      </c>
      <c r="W2005" s="36">
        <v>1103</v>
      </c>
      <c r="X2005" s="35">
        <v>1585</v>
      </c>
    </row>
    <row r="2006" spans="20:24" x14ac:dyDescent="0.25">
      <c r="T2006" s="33" t="s">
        <v>107</v>
      </c>
      <c r="U2006" s="37">
        <v>1103</v>
      </c>
      <c r="V2006" s="37">
        <v>1585</v>
      </c>
      <c r="W2006" s="38">
        <v>1103</v>
      </c>
      <c r="X2006" s="37">
        <v>1585</v>
      </c>
    </row>
    <row r="2007" spans="20:24" x14ac:dyDescent="0.25">
      <c r="T2007" s="39" t="s">
        <v>79</v>
      </c>
      <c r="U2007" s="40">
        <v>1103</v>
      </c>
      <c r="V2007" s="40">
        <v>1585</v>
      </c>
      <c r="W2007" s="41">
        <v>1103</v>
      </c>
      <c r="X2007" s="40">
        <v>1585</v>
      </c>
    </row>
    <row r="2008" spans="20:24" x14ac:dyDescent="0.25">
      <c r="T2008" s="85" t="s">
        <v>163</v>
      </c>
      <c r="U2008" s="84">
        <v>196</v>
      </c>
      <c r="V2008" s="84">
        <v>194</v>
      </c>
      <c r="W2008" s="10">
        <v>196</v>
      </c>
      <c r="X2008" s="84">
        <v>194</v>
      </c>
    </row>
    <row r="2009" spans="20:24" x14ac:dyDescent="0.25">
      <c r="T2009" s="85" t="s">
        <v>164</v>
      </c>
      <c r="U2009" s="84">
        <v>580</v>
      </c>
      <c r="V2009" s="84">
        <v>1076</v>
      </c>
      <c r="W2009" s="10">
        <v>580</v>
      </c>
      <c r="X2009" s="84">
        <v>1076</v>
      </c>
    </row>
    <row r="2010" spans="20:24" x14ac:dyDescent="0.25">
      <c r="T2010" s="85" t="s">
        <v>196</v>
      </c>
      <c r="U2010" s="84">
        <v>327</v>
      </c>
      <c r="V2010" s="84">
        <v>315</v>
      </c>
      <c r="W2010" s="10">
        <v>327</v>
      </c>
      <c r="X2010" s="84">
        <v>315</v>
      </c>
    </row>
    <row r="2011" spans="20:24" x14ac:dyDescent="0.25">
      <c r="T2011" s="74" t="s">
        <v>53</v>
      </c>
      <c r="U2011" s="77">
        <v>988562</v>
      </c>
      <c r="V2011" s="77">
        <v>9485967</v>
      </c>
      <c r="W2011" s="78">
        <v>509149</v>
      </c>
      <c r="X2011" s="77">
        <v>4943391</v>
      </c>
    </row>
    <row r="2012" spans="20:24" x14ac:dyDescent="0.25">
      <c r="T2012" s="34" t="s">
        <v>76</v>
      </c>
      <c r="U2012" s="35">
        <v>359607</v>
      </c>
      <c r="V2012" s="35">
        <v>1698426</v>
      </c>
      <c r="W2012" s="36">
        <v>188183</v>
      </c>
      <c r="X2012" s="35">
        <v>888786</v>
      </c>
    </row>
    <row r="2013" spans="20:24" x14ac:dyDescent="0.25">
      <c r="T2013" s="33" t="s">
        <v>83</v>
      </c>
      <c r="U2013" s="37">
        <v>33050</v>
      </c>
      <c r="V2013" s="37">
        <v>900998</v>
      </c>
      <c r="W2013" s="38">
        <v>17295</v>
      </c>
      <c r="X2013" s="37">
        <v>471493</v>
      </c>
    </row>
    <row r="2014" spans="20:24" x14ac:dyDescent="0.25">
      <c r="T2014" s="39" t="s">
        <v>109</v>
      </c>
      <c r="U2014" s="40">
        <v>21308</v>
      </c>
      <c r="V2014" s="40">
        <v>851547</v>
      </c>
      <c r="W2014" s="41">
        <v>11150</v>
      </c>
      <c r="X2014" s="40">
        <v>445614</v>
      </c>
    </row>
    <row r="2015" spans="20:24" x14ac:dyDescent="0.25">
      <c r="T2015" s="85" t="s">
        <v>110</v>
      </c>
      <c r="U2015" s="84">
        <v>13706</v>
      </c>
      <c r="V2015" s="84">
        <v>841399</v>
      </c>
      <c r="W2015" s="10">
        <v>7172</v>
      </c>
      <c r="X2015" s="84">
        <v>440304</v>
      </c>
    </row>
    <row r="2016" spans="20:24" x14ac:dyDescent="0.25">
      <c r="T2016" s="85" t="s">
        <v>222</v>
      </c>
      <c r="U2016" s="84">
        <v>4878</v>
      </c>
      <c r="V2016" s="84">
        <v>6928</v>
      </c>
      <c r="W2016" s="10">
        <v>2553</v>
      </c>
      <c r="X2016" s="84">
        <v>3625</v>
      </c>
    </row>
    <row r="2017" spans="20:24" x14ac:dyDescent="0.25">
      <c r="T2017" s="85" t="s">
        <v>242</v>
      </c>
      <c r="U2017" s="84">
        <v>2724</v>
      </c>
      <c r="V2017" s="84">
        <v>3220</v>
      </c>
      <c r="W2017" s="10">
        <v>1425</v>
      </c>
      <c r="X2017" s="84">
        <v>1685</v>
      </c>
    </row>
    <row r="2018" spans="20:24" x14ac:dyDescent="0.25">
      <c r="T2018" s="39" t="s">
        <v>111</v>
      </c>
      <c r="U2018" s="40">
        <v>404</v>
      </c>
      <c r="V2018" s="40">
        <v>3690</v>
      </c>
      <c r="W2018" s="41">
        <v>212</v>
      </c>
      <c r="X2018" s="40">
        <v>1931</v>
      </c>
    </row>
    <row r="2019" spans="20:24" x14ac:dyDescent="0.25">
      <c r="T2019" s="85" t="s">
        <v>112</v>
      </c>
      <c r="U2019" s="84">
        <v>290</v>
      </c>
      <c r="V2019" s="84">
        <v>3428</v>
      </c>
      <c r="W2019" s="10">
        <v>152</v>
      </c>
      <c r="X2019" s="84">
        <v>1794</v>
      </c>
    </row>
    <row r="2020" spans="20:24" x14ac:dyDescent="0.25">
      <c r="T2020" s="85" t="s">
        <v>232</v>
      </c>
      <c r="U2020" s="84">
        <v>114</v>
      </c>
      <c r="V2020" s="84">
        <v>262</v>
      </c>
      <c r="W2020" s="10">
        <v>60</v>
      </c>
      <c r="X2020" s="84">
        <v>137</v>
      </c>
    </row>
    <row r="2021" spans="20:24" x14ac:dyDescent="0.25">
      <c r="T2021" s="39" t="s">
        <v>113</v>
      </c>
      <c r="U2021" s="40">
        <v>11338</v>
      </c>
      <c r="V2021" s="40">
        <v>45761</v>
      </c>
      <c r="W2021" s="41">
        <v>5933</v>
      </c>
      <c r="X2021" s="40">
        <v>23948</v>
      </c>
    </row>
    <row r="2022" spans="20:24" x14ac:dyDescent="0.25">
      <c r="T2022" s="85" t="s">
        <v>229</v>
      </c>
      <c r="U2022" s="84">
        <v>749</v>
      </c>
      <c r="V2022" s="84">
        <v>741</v>
      </c>
      <c r="W2022" s="10">
        <v>392</v>
      </c>
      <c r="X2022" s="84">
        <v>388</v>
      </c>
    </row>
    <row r="2023" spans="20:24" x14ac:dyDescent="0.25">
      <c r="T2023" s="85" t="s">
        <v>169</v>
      </c>
      <c r="U2023" s="84">
        <v>1699</v>
      </c>
      <c r="V2023" s="84">
        <v>31868</v>
      </c>
      <c r="W2023" s="10">
        <v>889</v>
      </c>
      <c r="X2023" s="84">
        <v>16677</v>
      </c>
    </row>
    <row r="2024" spans="20:24" x14ac:dyDescent="0.25">
      <c r="T2024" s="85" t="s">
        <v>114</v>
      </c>
      <c r="U2024" s="84">
        <v>897</v>
      </c>
      <c r="V2024" s="84">
        <v>2622</v>
      </c>
      <c r="W2024" s="10">
        <v>469</v>
      </c>
      <c r="X2024" s="84">
        <v>1372</v>
      </c>
    </row>
    <row r="2025" spans="20:24" x14ac:dyDescent="0.25">
      <c r="T2025" s="85" t="s">
        <v>198</v>
      </c>
      <c r="U2025" s="84">
        <v>1513</v>
      </c>
      <c r="V2025" s="84">
        <v>1729</v>
      </c>
      <c r="W2025" s="10">
        <v>792</v>
      </c>
      <c r="X2025" s="84">
        <v>905</v>
      </c>
    </row>
    <row r="2026" spans="20:24" x14ac:dyDescent="0.25">
      <c r="T2026" s="85" t="s">
        <v>235</v>
      </c>
      <c r="U2026" s="84">
        <v>6480</v>
      </c>
      <c r="V2026" s="84">
        <v>8801</v>
      </c>
      <c r="W2026" s="10">
        <v>3391</v>
      </c>
      <c r="X2026" s="84">
        <v>4606</v>
      </c>
    </row>
    <row r="2027" spans="20:24" x14ac:dyDescent="0.25">
      <c r="T2027" s="33" t="s">
        <v>84</v>
      </c>
      <c r="U2027" s="37">
        <v>19163</v>
      </c>
      <c r="V2027" s="37">
        <v>88382</v>
      </c>
      <c r="W2027" s="38">
        <v>10028</v>
      </c>
      <c r="X2027" s="37">
        <v>46251</v>
      </c>
    </row>
    <row r="2028" spans="20:24" x14ac:dyDescent="0.25">
      <c r="T2028" s="39" t="s">
        <v>79</v>
      </c>
      <c r="U2028" s="40">
        <v>19163</v>
      </c>
      <c r="V2028" s="40">
        <v>88382</v>
      </c>
      <c r="W2028" s="41">
        <v>10028</v>
      </c>
      <c r="X2028" s="40">
        <v>46251</v>
      </c>
    </row>
    <row r="2029" spans="20:24" x14ac:dyDescent="0.25">
      <c r="T2029" s="85" t="s">
        <v>170</v>
      </c>
      <c r="U2029" s="84">
        <v>6068</v>
      </c>
      <c r="V2029" s="84">
        <v>19921</v>
      </c>
      <c r="W2029" s="10">
        <v>3175</v>
      </c>
      <c r="X2029" s="84">
        <v>10425</v>
      </c>
    </row>
    <row r="2030" spans="20:24" x14ac:dyDescent="0.25">
      <c r="T2030" s="85" t="s">
        <v>203</v>
      </c>
      <c r="U2030" s="84">
        <v>13095</v>
      </c>
      <c r="V2030" s="84">
        <v>26596</v>
      </c>
      <c r="W2030" s="10">
        <v>6853</v>
      </c>
      <c r="X2030" s="84">
        <v>13918</v>
      </c>
    </row>
    <row r="2031" spans="20:24" x14ac:dyDescent="0.25">
      <c r="T2031" s="85" t="s">
        <v>233</v>
      </c>
      <c r="U2031" s="84">
        <v>0</v>
      </c>
      <c r="V2031" s="84">
        <v>41865</v>
      </c>
      <c r="W2031" s="10">
        <v>0</v>
      </c>
      <c r="X2031" s="84">
        <v>21908</v>
      </c>
    </row>
    <row r="2032" spans="20:24" x14ac:dyDescent="0.25">
      <c r="T2032" s="33" t="s">
        <v>86</v>
      </c>
      <c r="U2032" s="37">
        <v>307394</v>
      </c>
      <c r="V2032" s="37">
        <v>709046</v>
      </c>
      <c r="W2032" s="38">
        <v>160860</v>
      </c>
      <c r="X2032" s="37">
        <v>371042</v>
      </c>
    </row>
    <row r="2033" spans="20:24" x14ac:dyDescent="0.25">
      <c r="T2033" s="39" t="s">
        <v>171</v>
      </c>
      <c r="U2033" s="40">
        <v>6460</v>
      </c>
      <c r="V2033" s="40">
        <v>7116</v>
      </c>
      <c r="W2033" s="41">
        <v>3381</v>
      </c>
      <c r="X2033" s="40">
        <v>3723</v>
      </c>
    </row>
    <row r="2034" spans="20:24" x14ac:dyDescent="0.25">
      <c r="T2034" s="85" t="s">
        <v>172</v>
      </c>
      <c r="U2034" s="84">
        <v>92</v>
      </c>
      <c r="V2034" s="84">
        <v>213</v>
      </c>
      <c r="W2034" s="10">
        <v>48</v>
      </c>
      <c r="X2034" s="84">
        <v>111</v>
      </c>
    </row>
    <row r="2035" spans="20:24" x14ac:dyDescent="0.25">
      <c r="T2035" s="85" t="s">
        <v>205</v>
      </c>
      <c r="U2035" s="84">
        <v>2195</v>
      </c>
      <c r="V2035" s="84">
        <v>2691</v>
      </c>
      <c r="W2035" s="10">
        <v>1149</v>
      </c>
      <c r="X2035" s="84">
        <v>1408</v>
      </c>
    </row>
    <row r="2036" spans="20:24" x14ac:dyDescent="0.25">
      <c r="T2036" s="85" t="s">
        <v>206</v>
      </c>
      <c r="U2036" s="84">
        <v>2142</v>
      </c>
      <c r="V2036" s="84">
        <v>2142</v>
      </c>
      <c r="W2036" s="10">
        <v>1121</v>
      </c>
      <c r="X2036" s="84">
        <v>1121</v>
      </c>
    </row>
    <row r="2037" spans="20:24" x14ac:dyDescent="0.25">
      <c r="T2037" s="85" t="s">
        <v>207</v>
      </c>
      <c r="U2037" s="84">
        <v>77</v>
      </c>
      <c r="V2037" s="84">
        <v>77</v>
      </c>
      <c r="W2037" s="10">
        <v>40</v>
      </c>
      <c r="X2037" s="84">
        <v>40</v>
      </c>
    </row>
    <row r="2038" spans="20:24" x14ac:dyDescent="0.25">
      <c r="T2038" s="85" t="s">
        <v>208</v>
      </c>
      <c r="U2038" s="84">
        <v>1954</v>
      </c>
      <c r="V2038" s="84">
        <v>1993</v>
      </c>
      <c r="W2038" s="10">
        <v>1023</v>
      </c>
      <c r="X2038" s="84">
        <v>1043</v>
      </c>
    </row>
    <row r="2039" spans="20:24" x14ac:dyDescent="0.25">
      <c r="T2039" s="39" t="s">
        <v>173</v>
      </c>
      <c r="U2039" s="40">
        <v>165270</v>
      </c>
      <c r="V2039" s="40">
        <v>469293</v>
      </c>
      <c r="W2039" s="41">
        <v>86486</v>
      </c>
      <c r="X2039" s="40">
        <v>245580</v>
      </c>
    </row>
    <row r="2040" spans="20:24" x14ac:dyDescent="0.25">
      <c r="T2040" s="85" t="s">
        <v>243</v>
      </c>
      <c r="U2040" s="84">
        <v>0</v>
      </c>
      <c r="V2040" s="84">
        <v>85378</v>
      </c>
      <c r="W2040" s="10">
        <v>0</v>
      </c>
      <c r="X2040" s="84">
        <v>44678</v>
      </c>
    </row>
    <row r="2041" spans="20:24" x14ac:dyDescent="0.25">
      <c r="T2041" s="85" t="s">
        <v>244</v>
      </c>
      <c r="U2041" s="84">
        <v>17919</v>
      </c>
      <c r="V2041" s="84">
        <v>44052</v>
      </c>
      <c r="W2041" s="10">
        <v>9377</v>
      </c>
      <c r="X2041" s="84">
        <v>23052</v>
      </c>
    </row>
    <row r="2042" spans="20:24" x14ac:dyDescent="0.25">
      <c r="T2042" s="85" t="s">
        <v>245</v>
      </c>
      <c r="U2042" s="84">
        <v>10810</v>
      </c>
      <c r="V2042" s="84">
        <v>11681</v>
      </c>
      <c r="W2042" s="10">
        <v>5657</v>
      </c>
      <c r="X2042" s="84">
        <v>6113</v>
      </c>
    </row>
    <row r="2043" spans="20:24" x14ac:dyDescent="0.25">
      <c r="T2043" s="85" t="s">
        <v>174</v>
      </c>
      <c r="U2043" s="84">
        <v>0</v>
      </c>
      <c r="V2043" s="84">
        <v>109145</v>
      </c>
      <c r="W2043" s="10">
        <v>0</v>
      </c>
      <c r="X2043" s="84">
        <v>57115</v>
      </c>
    </row>
    <row r="2044" spans="20:24" x14ac:dyDescent="0.25">
      <c r="T2044" s="85" t="s">
        <v>246</v>
      </c>
      <c r="U2044" s="84">
        <v>85517</v>
      </c>
      <c r="V2044" s="84">
        <v>152083</v>
      </c>
      <c r="W2044" s="10">
        <v>44751</v>
      </c>
      <c r="X2044" s="84">
        <v>79585</v>
      </c>
    </row>
    <row r="2045" spans="20:24" x14ac:dyDescent="0.25">
      <c r="T2045" s="85" t="s">
        <v>175</v>
      </c>
      <c r="U2045" s="84">
        <v>31228</v>
      </c>
      <c r="V2045" s="84">
        <v>30426</v>
      </c>
      <c r="W2045" s="10">
        <v>16342</v>
      </c>
      <c r="X2045" s="84">
        <v>15922</v>
      </c>
    </row>
    <row r="2046" spans="20:24" x14ac:dyDescent="0.25">
      <c r="T2046" s="85" t="s">
        <v>240</v>
      </c>
      <c r="U2046" s="84">
        <v>9746</v>
      </c>
      <c r="V2046" s="84">
        <v>19249</v>
      </c>
      <c r="W2046" s="10">
        <v>5100</v>
      </c>
      <c r="X2046" s="84">
        <v>10073</v>
      </c>
    </row>
    <row r="2047" spans="20:24" x14ac:dyDescent="0.25">
      <c r="T2047" s="85" t="s">
        <v>241</v>
      </c>
      <c r="U2047" s="84">
        <v>10050</v>
      </c>
      <c r="V2047" s="84">
        <v>17279</v>
      </c>
      <c r="W2047" s="10">
        <v>5259</v>
      </c>
      <c r="X2047" s="84">
        <v>9042</v>
      </c>
    </row>
    <row r="2048" spans="20:24" x14ac:dyDescent="0.25">
      <c r="T2048" s="39" t="s">
        <v>176</v>
      </c>
      <c r="U2048" s="40">
        <v>135664</v>
      </c>
      <c r="V2048" s="40">
        <v>232637</v>
      </c>
      <c r="W2048" s="41">
        <v>70993</v>
      </c>
      <c r="X2048" s="40">
        <v>121739</v>
      </c>
    </row>
    <row r="2049" spans="20:24" x14ac:dyDescent="0.25">
      <c r="T2049" s="85" t="s">
        <v>237</v>
      </c>
      <c r="U2049" s="84">
        <v>2149</v>
      </c>
      <c r="V2049" s="84">
        <v>6448</v>
      </c>
      <c r="W2049" s="10">
        <v>1125</v>
      </c>
      <c r="X2049" s="84">
        <v>3374</v>
      </c>
    </row>
    <row r="2050" spans="20:24" x14ac:dyDescent="0.25">
      <c r="T2050" s="85" t="s">
        <v>238</v>
      </c>
      <c r="U2050" s="84">
        <v>2276</v>
      </c>
      <c r="V2050" s="84">
        <v>2627</v>
      </c>
      <c r="W2050" s="10">
        <v>1191</v>
      </c>
      <c r="X2050" s="84">
        <v>1375</v>
      </c>
    </row>
    <row r="2051" spans="20:24" x14ac:dyDescent="0.25">
      <c r="T2051" s="85" t="s">
        <v>177</v>
      </c>
      <c r="U2051" s="84">
        <v>0</v>
      </c>
      <c r="V2051" s="84">
        <v>49652</v>
      </c>
      <c r="W2051" s="10">
        <v>0</v>
      </c>
      <c r="X2051" s="84">
        <v>25983</v>
      </c>
    </row>
    <row r="2052" spans="20:24" x14ac:dyDescent="0.25">
      <c r="T2052" s="85" t="s">
        <v>178</v>
      </c>
      <c r="U2052" s="84">
        <v>23935</v>
      </c>
      <c r="V2052" s="84">
        <v>39157</v>
      </c>
      <c r="W2052" s="10">
        <v>12525</v>
      </c>
      <c r="X2052" s="84">
        <v>20491</v>
      </c>
    </row>
    <row r="2053" spans="20:24" x14ac:dyDescent="0.25">
      <c r="T2053" s="85" t="s">
        <v>179</v>
      </c>
      <c r="U2053" s="84">
        <v>24045</v>
      </c>
      <c r="V2053" s="84">
        <v>25148</v>
      </c>
      <c r="W2053" s="10">
        <v>12583</v>
      </c>
      <c r="X2053" s="84">
        <v>13160</v>
      </c>
    </row>
    <row r="2054" spans="20:24" x14ac:dyDescent="0.25">
      <c r="T2054" s="85" t="s">
        <v>209</v>
      </c>
      <c r="U2054" s="84">
        <v>4212</v>
      </c>
      <c r="V2054" s="84">
        <v>4113</v>
      </c>
      <c r="W2054" s="10">
        <v>2204</v>
      </c>
      <c r="X2054" s="84">
        <v>2152</v>
      </c>
    </row>
    <row r="2055" spans="20:24" x14ac:dyDescent="0.25">
      <c r="T2055" s="85" t="s">
        <v>234</v>
      </c>
      <c r="U2055" s="84">
        <v>29395</v>
      </c>
      <c r="V2055" s="84">
        <v>37386</v>
      </c>
      <c r="W2055" s="10">
        <v>15382</v>
      </c>
      <c r="X2055" s="84">
        <v>19564</v>
      </c>
    </row>
    <row r="2056" spans="20:24" x14ac:dyDescent="0.25">
      <c r="T2056" s="85" t="s">
        <v>210</v>
      </c>
      <c r="U2056" s="84">
        <v>49652</v>
      </c>
      <c r="V2056" s="84">
        <v>68106</v>
      </c>
      <c r="W2056" s="10">
        <v>25983</v>
      </c>
      <c r="X2056" s="84">
        <v>35640</v>
      </c>
    </row>
    <row r="2057" spans="20:24" x14ac:dyDescent="0.25">
      <c r="T2057" s="34" t="s">
        <v>87</v>
      </c>
      <c r="U2057" s="35">
        <v>61578</v>
      </c>
      <c r="V2057" s="35">
        <v>96297</v>
      </c>
      <c r="W2057" s="36">
        <v>32224</v>
      </c>
      <c r="X2057" s="35">
        <v>50393</v>
      </c>
    </row>
    <row r="2058" spans="20:24" x14ac:dyDescent="0.25">
      <c r="T2058" s="33" t="s">
        <v>88</v>
      </c>
      <c r="U2058" s="37">
        <v>61578</v>
      </c>
      <c r="V2058" s="37">
        <v>96297</v>
      </c>
      <c r="W2058" s="38">
        <v>32224</v>
      </c>
      <c r="X2058" s="37">
        <v>50393</v>
      </c>
    </row>
    <row r="2059" spans="20:24" x14ac:dyDescent="0.25">
      <c r="T2059" s="39" t="s">
        <v>79</v>
      </c>
      <c r="U2059" s="40">
        <v>61578</v>
      </c>
      <c r="V2059" s="40">
        <v>96297</v>
      </c>
      <c r="W2059" s="41">
        <v>32224</v>
      </c>
      <c r="X2059" s="40">
        <v>50393</v>
      </c>
    </row>
    <row r="2060" spans="20:24" x14ac:dyDescent="0.25">
      <c r="T2060" s="85" t="s">
        <v>180</v>
      </c>
      <c r="U2060" s="84">
        <v>2200</v>
      </c>
      <c r="V2060" s="84">
        <v>3951</v>
      </c>
      <c r="W2060" s="10">
        <v>1151</v>
      </c>
      <c r="X2060" s="84">
        <v>2068</v>
      </c>
    </row>
    <row r="2061" spans="20:24" x14ac:dyDescent="0.25">
      <c r="T2061" s="85" t="s">
        <v>115</v>
      </c>
      <c r="U2061" s="84">
        <v>4353</v>
      </c>
      <c r="V2061" s="84">
        <v>4733</v>
      </c>
      <c r="W2061" s="10">
        <v>2278</v>
      </c>
      <c r="X2061" s="84">
        <v>2477</v>
      </c>
    </row>
    <row r="2062" spans="20:24" x14ac:dyDescent="0.25">
      <c r="T2062" s="85" t="s">
        <v>199</v>
      </c>
      <c r="U2062" s="84">
        <v>0</v>
      </c>
      <c r="V2062" s="84">
        <v>3165</v>
      </c>
      <c r="W2062" s="10">
        <v>0</v>
      </c>
      <c r="X2062" s="84">
        <v>1656</v>
      </c>
    </row>
    <row r="2063" spans="20:24" x14ac:dyDescent="0.25">
      <c r="T2063" s="85" t="s">
        <v>116</v>
      </c>
      <c r="U2063" s="84">
        <v>16277</v>
      </c>
      <c r="V2063" s="84">
        <v>21758</v>
      </c>
      <c r="W2063" s="10">
        <v>8518</v>
      </c>
      <c r="X2063" s="84">
        <v>11386</v>
      </c>
    </row>
    <row r="2064" spans="20:24" x14ac:dyDescent="0.25">
      <c r="T2064" s="85" t="s">
        <v>117</v>
      </c>
      <c r="U2064" s="84">
        <v>0</v>
      </c>
      <c r="V2064" s="84">
        <v>2227</v>
      </c>
      <c r="W2064" s="10">
        <v>0</v>
      </c>
      <c r="X2064" s="84">
        <v>1165</v>
      </c>
    </row>
    <row r="2065" spans="20:24" x14ac:dyDescent="0.25">
      <c r="T2065" s="85" t="s">
        <v>118</v>
      </c>
      <c r="U2065" s="84">
        <v>0</v>
      </c>
      <c r="V2065" s="84">
        <v>7030</v>
      </c>
      <c r="W2065" s="10">
        <v>0</v>
      </c>
      <c r="X2065" s="84">
        <v>3679</v>
      </c>
    </row>
    <row r="2066" spans="20:24" x14ac:dyDescent="0.25">
      <c r="T2066" s="85" t="s">
        <v>119</v>
      </c>
      <c r="U2066" s="84">
        <v>0</v>
      </c>
      <c r="V2066" s="84">
        <v>2334</v>
      </c>
      <c r="W2066" s="10">
        <v>0</v>
      </c>
      <c r="X2066" s="84">
        <v>1221</v>
      </c>
    </row>
    <row r="2067" spans="20:24" x14ac:dyDescent="0.25">
      <c r="T2067" s="85" t="s">
        <v>211</v>
      </c>
      <c r="U2067" s="84">
        <v>0</v>
      </c>
      <c r="V2067" s="84">
        <v>133</v>
      </c>
      <c r="W2067" s="10">
        <v>0</v>
      </c>
      <c r="X2067" s="84">
        <v>70</v>
      </c>
    </row>
    <row r="2068" spans="20:24" x14ac:dyDescent="0.25">
      <c r="T2068" s="85" t="s">
        <v>120</v>
      </c>
      <c r="U2068" s="84">
        <v>38748</v>
      </c>
      <c r="V2068" s="84">
        <v>50966</v>
      </c>
      <c r="W2068" s="10">
        <v>20277</v>
      </c>
      <c r="X2068" s="84">
        <v>26671</v>
      </c>
    </row>
    <row r="2069" spans="20:24" x14ac:dyDescent="0.25">
      <c r="T2069" s="34" t="s">
        <v>90</v>
      </c>
      <c r="U2069" s="35">
        <v>388845</v>
      </c>
      <c r="V2069" s="35">
        <v>6607678</v>
      </c>
      <c r="W2069" s="36">
        <v>203483</v>
      </c>
      <c r="X2069" s="35">
        <v>3457799</v>
      </c>
    </row>
    <row r="2070" spans="20:24" x14ac:dyDescent="0.25">
      <c r="T2070" s="33" t="s">
        <v>92</v>
      </c>
      <c r="U2070" s="37">
        <v>43324</v>
      </c>
      <c r="V2070" s="37">
        <v>967386</v>
      </c>
      <c r="W2070" s="38">
        <v>22672</v>
      </c>
      <c r="X2070" s="37">
        <v>506234</v>
      </c>
    </row>
    <row r="2071" spans="20:24" x14ac:dyDescent="0.25">
      <c r="T2071" s="39" t="s">
        <v>121</v>
      </c>
      <c r="U2071" s="40">
        <v>9825</v>
      </c>
      <c r="V2071" s="40">
        <v>287360</v>
      </c>
      <c r="W2071" s="41">
        <v>5141</v>
      </c>
      <c r="X2071" s="40">
        <v>150376</v>
      </c>
    </row>
    <row r="2072" spans="20:24" x14ac:dyDescent="0.25">
      <c r="T2072" s="85" t="s">
        <v>122</v>
      </c>
      <c r="U2072" s="84">
        <v>0</v>
      </c>
      <c r="V2072" s="84">
        <v>271485</v>
      </c>
      <c r="W2072" s="10">
        <v>0</v>
      </c>
      <c r="X2072" s="84">
        <v>142068</v>
      </c>
    </row>
    <row r="2073" spans="20:24" x14ac:dyDescent="0.25">
      <c r="T2073" s="85" t="s">
        <v>123</v>
      </c>
      <c r="U2073" s="84">
        <v>402</v>
      </c>
      <c r="V2073" s="84">
        <v>999</v>
      </c>
      <c r="W2073" s="10">
        <v>210</v>
      </c>
      <c r="X2073" s="84">
        <v>523</v>
      </c>
    </row>
    <row r="2074" spans="20:24" x14ac:dyDescent="0.25">
      <c r="T2074" s="85" t="s">
        <v>212</v>
      </c>
      <c r="U2074" s="84">
        <v>0</v>
      </c>
      <c r="V2074" s="84">
        <v>110</v>
      </c>
      <c r="W2074" s="10">
        <v>0</v>
      </c>
      <c r="X2074" s="84">
        <v>58</v>
      </c>
    </row>
    <row r="2075" spans="20:24" x14ac:dyDescent="0.25">
      <c r="T2075" s="85" t="s">
        <v>200</v>
      </c>
      <c r="U2075" s="84">
        <v>9252</v>
      </c>
      <c r="V2075" s="84">
        <v>14622</v>
      </c>
      <c r="W2075" s="10">
        <v>4842</v>
      </c>
      <c r="X2075" s="84">
        <v>7652</v>
      </c>
    </row>
    <row r="2076" spans="20:24" x14ac:dyDescent="0.25">
      <c r="T2076" s="85" t="s">
        <v>213</v>
      </c>
      <c r="U2076" s="84">
        <v>171</v>
      </c>
      <c r="V2076" s="84">
        <v>144</v>
      </c>
      <c r="W2076" s="10">
        <v>89</v>
      </c>
      <c r="X2076" s="84">
        <v>75</v>
      </c>
    </row>
    <row r="2077" spans="20:24" x14ac:dyDescent="0.25">
      <c r="T2077" s="39" t="s">
        <v>124</v>
      </c>
      <c r="U2077" s="40">
        <v>22494</v>
      </c>
      <c r="V2077" s="40">
        <v>184420</v>
      </c>
      <c r="W2077" s="41">
        <v>11772</v>
      </c>
      <c r="X2077" s="40">
        <v>96507</v>
      </c>
    </row>
    <row r="2078" spans="20:24" x14ac:dyDescent="0.25">
      <c r="T2078" s="85" t="s">
        <v>125</v>
      </c>
      <c r="U2078" s="84">
        <v>0</v>
      </c>
      <c r="V2078" s="84">
        <v>152176</v>
      </c>
      <c r="W2078" s="10">
        <v>0</v>
      </c>
      <c r="X2078" s="84">
        <v>79633</v>
      </c>
    </row>
    <row r="2079" spans="20:24" x14ac:dyDescent="0.25">
      <c r="T2079" s="85" t="s">
        <v>126</v>
      </c>
      <c r="U2079" s="84">
        <v>3929</v>
      </c>
      <c r="V2079" s="84">
        <v>7147</v>
      </c>
      <c r="W2079" s="10">
        <v>2056</v>
      </c>
      <c r="X2079" s="84">
        <v>3740</v>
      </c>
    </row>
    <row r="2080" spans="20:24" x14ac:dyDescent="0.25">
      <c r="T2080" s="85" t="s">
        <v>214</v>
      </c>
      <c r="U2080" s="84">
        <v>0</v>
      </c>
      <c r="V2080" s="84">
        <v>647</v>
      </c>
      <c r="W2080" s="10">
        <v>0</v>
      </c>
      <c r="X2080" s="84">
        <v>339</v>
      </c>
    </row>
    <row r="2081" spans="20:24" x14ac:dyDescent="0.25">
      <c r="T2081" s="85" t="s">
        <v>127</v>
      </c>
      <c r="U2081" s="84">
        <v>18350</v>
      </c>
      <c r="V2081" s="84">
        <v>24242</v>
      </c>
      <c r="W2081" s="10">
        <v>9603</v>
      </c>
      <c r="X2081" s="84">
        <v>12686</v>
      </c>
    </row>
    <row r="2082" spans="20:24" x14ac:dyDescent="0.25">
      <c r="T2082" s="85" t="s">
        <v>216</v>
      </c>
      <c r="U2082" s="84">
        <v>215</v>
      </c>
      <c r="V2082" s="84">
        <v>208</v>
      </c>
      <c r="W2082" s="10">
        <v>113</v>
      </c>
      <c r="X2082" s="84">
        <v>109</v>
      </c>
    </row>
    <row r="2083" spans="20:24" x14ac:dyDescent="0.25">
      <c r="T2083" s="39" t="s">
        <v>128</v>
      </c>
      <c r="U2083" s="40">
        <v>11005</v>
      </c>
      <c r="V2083" s="40">
        <v>495606</v>
      </c>
      <c r="W2083" s="41">
        <v>5759</v>
      </c>
      <c r="X2083" s="40">
        <v>259351</v>
      </c>
    </row>
    <row r="2084" spans="20:24" x14ac:dyDescent="0.25">
      <c r="T2084" s="85" t="s">
        <v>129</v>
      </c>
      <c r="U2084" s="84">
        <v>0</v>
      </c>
      <c r="V2084" s="84">
        <v>475189</v>
      </c>
      <c r="W2084" s="10">
        <v>0</v>
      </c>
      <c r="X2084" s="84">
        <v>248666</v>
      </c>
    </row>
    <row r="2085" spans="20:24" x14ac:dyDescent="0.25">
      <c r="T2085" s="85" t="s">
        <v>130</v>
      </c>
      <c r="U2085" s="84">
        <v>1786</v>
      </c>
      <c r="V2085" s="84">
        <v>4181</v>
      </c>
      <c r="W2085" s="10">
        <v>935</v>
      </c>
      <c r="X2085" s="84">
        <v>2188</v>
      </c>
    </row>
    <row r="2086" spans="20:24" x14ac:dyDescent="0.25">
      <c r="T2086" s="85" t="s">
        <v>131</v>
      </c>
      <c r="U2086" s="84">
        <v>0</v>
      </c>
      <c r="V2086" s="84">
        <v>2078</v>
      </c>
      <c r="W2086" s="10">
        <v>0</v>
      </c>
      <c r="X2086" s="84">
        <v>1088</v>
      </c>
    </row>
    <row r="2087" spans="20:24" x14ac:dyDescent="0.25">
      <c r="T2087" s="85" t="s">
        <v>132</v>
      </c>
      <c r="U2087" s="84">
        <v>7380</v>
      </c>
      <c r="V2087" s="84">
        <v>12942</v>
      </c>
      <c r="W2087" s="10">
        <v>3862</v>
      </c>
      <c r="X2087" s="84">
        <v>6773</v>
      </c>
    </row>
    <row r="2088" spans="20:24" x14ac:dyDescent="0.25">
      <c r="T2088" s="85" t="s">
        <v>217</v>
      </c>
      <c r="U2088" s="84">
        <v>1839</v>
      </c>
      <c r="V2088" s="84">
        <v>1216</v>
      </c>
      <c r="W2088" s="10">
        <v>962</v>
      </c>
      <c r="X2088" s="84">
        <v>636</v>
      </c>
    </row>
    <row r="2089" spans="20:24" x14ac:dyDescent="0.25">
      <c r="T2089" s="33" t="s">
        <v>93</v>
      </c>
      <c r="U2089" s="37">
        <v>244531</v>
      </c>
      <c r="V2089" s="37">
        <v>2087779</v>
      </c>
      <c r="W2089" s="38">
        <v>127964</v>
      </c>
      <c r="X2089" s="37">
        <v>1092534</v>
      </c>
    </row>
    <row r="2090" spans="20:24" x14ac:dyDescent="0.25">
      <c r="T2090" s="39" t="s">
        <v>79</v>
      </c>
      <c r="U2090" s="40">
        <v>244531</v>
      </c>
      <c r="V2090" s="40">
        <v>2087779</v>
      </c>
      <c r="W2090" s="41">
        <v>127964</v>
      </c>
      <c r="X2090" s="40">
        <v>1092534</v>
      </c>
    </row>
    <row r="2091" spans="20:24" x14ac:dyDescent="0.25">
      <c r="T2091" s="85" t="s">
        <v>133</v>
      </c>
      <c r="U2091" s="84">
        <v>23592</v>
      </c>
      <c r="V2091" s="84">
        <v>66719</v>
      </c>
      <c r="W2091" s="10">
        <v>12346</v>
      </c>
      <c r="X2091" s="84">
        <v>34914</v>
      </c>
    </row>
    <row r="2092" spans="20:24" x14ac:dyDescent="0.25">
      <c r="T2092" s="85" t="s">
        <v>201</v>
      </c>
      <c r="U2092" s="84">
        <v>0</v>
      </c>
      <c r="V2092" s="84">
        <v>2978</v>
      </c>
      <c r="W2092" s="10">
        <v>0</v>
      </c>
      <c r="X2092" s="84">
        <v>1558</v>
      </c>
    </row>
    <row r="2093" spans="20:24" x14ac:dyDescent="0.25">
      <c r="T2093" s="85" t="s">
        <v>134</v>
      </c>
      <c r="U2093" s="84">
        <v>0</v>
      </c>
      <c r="V2093" s="84">
        <v>1301435</v>
      </c>
      <c r="W2093" s="10">
        <v>0</v>
      </c>
      <c r="X2093" s="84">
        <v>681041</v>
      </c>
    </row>
    <row r="2094" spans="20:24" x14ac:dyDescent="0.25">
      <c r="T2094" s="85" t="s">
        <v>135</v>
      </c>
      <c r="U2094" s="84">
        <v>216732</v>
      </c>
      <c r="V2094" s="84">
        <v>409635</v>
      </c>
      <c r="W2094" s="10">
        <v>113416</v>
      </c>
      <c r="X2094" s="84">
        <v>214362</v>
      </c>
    </row>
    <row r="2095" spans="20:24" x14ac:dyDescent="0.25">
      <c r="T2095" s="85" t="s">
        <v>202</v>
      </c>
      <c r="U2095" s="84">
        <v>4207</v>
      </c>
      <c r="V2095" s="84">
        <v>4147</v>
      </c>
      <c r="W2095" s="10">
        <v>2202</v>
      </c>
      <c r="X2095" s="84">
        <v>2170</v>
      </c>
    </row>
    <row r="2096" spans="20:24" x14ac:dyDescent="0.25">
      <c r="T2096" s="85" t="s">
        <v>136</v>
      </c>
      <c r="U2096" s="84">
        <v>0</v>
      </c>
      <c r="V2096" s="84">
        <v>302865</v>
      </c>
      <c r="W2096" s="10">
        <v>0</v>
      </c>
      <c r="X2096" s="84">
        <v>158489</v>
      </c>
    </row>
    <row r="2097" spans="20:24" x14ac:dyDescent="0.25">
      <c r="T2097" s="33" t="s">
        <v>94</v>
      </c>
      <c r="U2097" s="37">
        <v>24010</v>
      </c>
      <c r="V2097" s="37">
        <v>1615445</v>
      </c>
      <c r="W2097" s="38">
        <v>12564</v>
      </c>
      <c r="X2097" s="37">
        <v>845362</v>
      </c>
    </row>
    <row r="2098" spans="20:24" x14ac:dyDescent="0.25">
      <c r="T2098" s="39" t="s">
        <v>79</v>
      </c>
      <c r="U2098" s="40">
        <v>24010</v>
      </c>
      <c r="V2098" s="40">
        <v>1615445</v>
      </c>
      <c r="W2098" s="41">
        <v>12564</v>
      </c>
      <c r="X2098" s="40">
        <v>845362</v>
      </c>
    </row>
    <row r="2099" spans="20:24" x14ac:dyDescent="0.25">
      <c r="T2099" s="85" t="s">
        <v>137</v>
      </c>
      <c r="U2099" s="84">
        <v>0</v>
      </c>
      <c r="V2099" s="84">
        <v>1556001</v>
      </c>
      <c r="W2099" s="10">
        <v>0</v>
      </c>
      <c r="X2099" s="84">
        <v>814255</v>
      </c>
    </row>
    <row r="2100" spans="20:24" x14ac:dyDescent="0.25">
      <c r="T2100" s="85" t="s">
        <v>138</v>
      </c>
      <c r="U2100" s="84">
        <v>9305</v>
      </c>
      <c r="V2100" s="84">
        <v>39256</v>
      </c>
      <c r="W2100" s="10">
        <v>4869</v>
      </c>
      <c r="X2100" s="84">
        <v>20543</v>
      </c>
    </row>
    <row r="2101" spans="20:24" x14ac:dyDescent="0.25">
      <c r="T2101" s="85" t="s">
        <v>139</v>
      </c>
      <c r="U2101" s="84">
        <v>0</v>
      </c>
      <c r="V2101" s="84">
        <v>900</v>
      </c>
      <c r="W2101" s="10">
        <v>0</v>
      </c>
      <c r="X2101" s="84">
        <v>471</v>
      </c>
    </row>
    <row r="2102" spans="20:24" x14ac:dyDescent="0.25">
      <c r="T2102" s="85" t="s">
        <v>218</v>
      </c>
      <c r="U2102" s="84">
        <v>0</v>
      </c>
      <c r="V2102" s="84">
        <v>181</v>
      </c>
      <c r="W2102" s="10">
        <v>0</v>
      </c>
      <c r="X2102" s="84">
        <v>95</v>
      </c>
    </row>
    <row r="2103" spans="20:24" x14ac:dyDescent="0.25">
      <c r="T2103" s="85" t="s">
        <v>140</v>
      </c>
      <c r="U2103" s="84">
        <v>11393</v>
      </c>
      <c r="V2103" s="84">
        <v>18275</v>
      </c>
      <c r="W2103" s="10">
        <v>5962</v>
      </c>
      <c r="X2103" s="84">
        <v>9563</v>
      </c>
    </row>
    <row r="2104" spans="20:24" x14ac:dyDescent="0.25">
      <c r="T2104" s="85" t="s">
        <v>141</v>
      </c>
      <c r="U2104" s="84">
        <v>3312</v>
      </c>
      <c r="V2104" s="84">
        <v>832</v>
      </c>
      <c r="W2104" s="10">
        <v>1733</v>
      </c>
      <c r="X2104" s="84">
        <v>435</v>
      </c>
    </row>
    <row r="2105" spans="20:24" x14ac:dyDescent="0.25">
      <c r="T2105" s="33" t="s">
        <v>95</v>
      </c>
      <c r="U2105" s="37">
        <v>19405</v>
      </c>
      <c r="V2105" s="37">
        <v>347870</v>
      </c>
      <c r="W2105" s="38">
        <v>10154</v>
      </c>
      <c r="X2105" s="37">
        <v>182041</v>
      </c>
    </row>
    <row r="2106" spans="20:24" x14ac:dyDescent="0.25">
      <c r="T2106" s="39" t="s">
        <v>79</v>
      </c>
      <c r="U2106" s="40">
        <v>19405</v>
      </c>
      <c r="V2106" s="40">
        <v>347870</v>
      </c>
      <c r="W2106" s="41">
        <v>10154</v>
      </c>
      <c r="X2106" s="40">
        <v>182041</v>
      </c>
    </row>
    <row r="2107" spans="20:24" x14ac:dyDescent="0.25">
      <c r="T2107" s="85" t="s">
        <v>142</v>
      </c>
      <c r="U2107" s="84">
        <v>0</v>
      </c>
      <c r="V2107" s="84">
        <v>128185</v>
      </c>
      <c r="W2107" s="10">
        <v>0</v>
      </c>
      <c r="X2107" s="84">
        <v>67079</v>
      </c>
    </row>
    <row r="2108" spans="20:24" x14ac:dyDescent="0.25">
      <c r="T2108" s="85" t="s">
        <v>143</v>
      </c>
      <c r="U2108" s="84">
        <v>2896</v>
      </c>
      <c r="V2108" s="84">
        <v>6564</v>
      </c>
      <c r="W2108" s="10">
        <v>1515</v>
      </c>
      <c r="X2108" s="84">
        <v>3435</v>
      </c>
    </row>
    <row r="2109" spans="20:24" x14ac:dyDescent="0.25">
      <c r="T2109" s="85" t="s">
        <v>144</v>
      </c>
      <c r="U2109" s="84">
        <v>0</v>
      </c>
      <c r="V2109" s="84">
        <v>12626</v>
      </c>
      <c r="W2109" s="10">
        <v>0</v>
      </c>
      <c r="X2109" s="84">
        <v>6607</v>
      </c>
    </row>
    <row r="2110" spans="20:24" x14ac:dyDescent="0.25">
      <c r="T2110" s="85" t="s">
        <v>181</v>
      </c>
      <c r="U2110" s="84">
        <v>0</v>
      </c>
      <c r="V2110" s="84">
        <v>4144</v>
      </c>
      <c r="W2110" s="10">
        <v>0</v>
      </c>
      <c r="X2110" s="84">
        <v>2169</v>
      </c>
    </row>
    <row r="2111" spans="20:24" x14ac:dyDescent="0.25">
      <c r="T2111" s="85" t="s">
        <v>145</v>
      </c>
      <c r="U2111" s="84">
        <v>0</v>
      </c>
      <c r="V2111" s="84">
        <v>174404</v>
      </c>
      <c r="W2111" s="10">
        <v>0</v>
      </c>
      <c r="X2111" s="84">
        <v>91266</v>
      </c>
    </row>
    <row r="2112" spans="20:24" x14ac:dyDescent="0.25">
      <c r="T2112" s="85" t="s">
        <v>146</v>
      </c>
      <c r="U2112" s="84">
        <v>8492</v>
      </c>
      <c r="V2112" s="84">
        <v>14213</v>
      </c>
      <c r="W2112" s="10">
        <v>4444</v>
      </c>
      <c r="X2112" s="84">
        <v>7438</v>
      </c>
    </row>
    <row r="2113" spans="20:24" x14ac:dyDescent="0.25">
      <c r="T2113" s="85" t="s">
        <v>182</v>
      </c>
      <c r="U2113" s="84">
        <v>8017</v>
      </c>
      <c r="V2113" s="84">
        <v>7734</v>
      </c>
      <c r="W2113" s="10">
        <v>4195</v>
      </c>
      <c r="X2113" s="84">
        <v>4047</v>
      </c>
    </row>
    <row r="2114" spans="20:24" x14ac:dyDescent="0.25">
      <c r="T2114" s="33" t="s">
        <v>96</v>
      </c>
      <c r="U2114" s="37">
        <v>13410</v>
      </c>
      <c r="V2114" s="37">
        <v>183538</v>
      </c>
      <c r="W2114" s="38">
        <v>7017</v>
      </c>
      <c r="X2114" s="37">
        <v>96046</v>
      </c>
    </row>
    <row r="2115" spans="20:24" x14ac:dyDescent="0.25">
      <c r="T2115" s="39" t="s">
        <v>79</v>
      </c>
      <c r="U2115" s="40">
        <v>13410</v>
      </c>
      <c r="V2115" s="40">
        <v>183538</v>
      </c>
      <c r="W2115" s="41">
        <v>7017</v>
      </c>
      <c r="X2115" s="40">
        <v>96046</v>
      </c>
    </row>
    <row r="2116" spans="20:24" x14ac:dyDescent="0.25">
      <c r="T2116" s="85" t="s">
        <v>147</v>
      </c>
      <c r="U2116" s="84">
        <v>3236</v>
      </c>
      <c r="V2116" s="84">
        <v>3822</v>
      </c>
      <c r="W2116" s="10">
        <v>1693</v>
      </c>
      <c r="X2116" s="84">
        <v>2000</v>
      </c>
    </row>
    <row r="2117" spans="20:24" x14ac:dyDescent="0.25">
      <c r="T2117" s="85" t="s">
        <v>223</v>
      </c>
      <c r="U2117" s="84">
        <v>0</v>
      </c>
      <c r="V2117" s="84">
        <v>7613</v>
      </c>
      <c r="W2117" s="10">
        <v>0</v>
      </c>
      <c r="X2117" s="84">
        <v>3984</v>
      </c>
    </row>
    <row r="2118" spans="20:24" x14ac:dyDescent="0.25">
      <c r="T2118" s="85" t="s">
        <v>148</v>
      </c>
      <c r="U2118" s="84">
        <v>0</v>
      </c>
      <c r="V2118" s="84">
        <v>159995</v>
      </c>
      <c r="W2118" s="10">
        <v>0</v>
      </c>
      <c r="X2118" s="84">
        <v>83726</v>
      </c>
    </row>
    <row r="2119" spans="20:24" x14ac:dyDescent="0.25">
      <c r="T2119" s="85" t="s">
        <v>149</v>
      </c>
      <c r="U2119" s="84">
        <v>8394</v>
      </c>
      <c r="V2119" s="84">
        <v>11383</v>
      </c>
      <c r="W2119" s="10">
        <v>4393</v>
      </c>
      <c r="X2119" s="84">
        <v>5957</v>
      </c>
    </row>
    <row r="2120" spans="20:24" x14ac:dyDescent="0.25">
      <c r="T2120" s="85" t="s">
        <v>228</v>
      </c>
      <c r="U2120" s="84">
        <v>1780</v>
      </c>
      <c r="V2120" s="84">
        <v>725</v>
      </c>
      <c r="W2120" s="10">
        <v>931</v>
      </c>
      <c r="X2120" s="84">
        <v>379</v>
      </c>
    </row>
    <row r="2121" spans="20:24" x14ac:dyDescent="0.25">
      <c r="T2121" s="33" t="s">
        <v>98</v>
      </c>
      <c r="U2121" s="37">
        <v>44165</v>
      </c>
      <c r="V2121" s="37">
        <v>1405660</v>
      </c>
      <c r="W2121" s="38">
        <v>23112</v>
      </c>
      <c r="X2121" s="37">
        <v>735582</v>
      </c>
    </row>
    <row r="2122" spans="20:24" x14ac:dyDescent="0.25">
      <c r="T2122" s="39" t="s">
        <v>79</v>
      </c>
      <c r="U2122" s="40">
        <v>44165</v>
      </c>
      <c r="V2122" s="40">
        <v>1405660</v>
      </c>
      <c r="W2122" s="41">
        <v>23112</v>
      </c>
      <c r="X2122" s="40">
        <v>735582</v>
      </c>
    </row>
    <row r="2123" spans="20:24" x14ac:dyDescent="0.25">
      <c r="T2123" s="85" t="s">
        <v>183</v>
      </c>
      <c r="U2123" s="84">
        <v>0</v>
      </c>
      <c r="V2123" s="84">
        <v>1230023</v>
      </c>
      <c r="W2123" s="10">
        <v>0</v>
      </c>
      <c r="X2123" s="84">
        <v>643671</v>
      </c>
    </row>
    <row r="2124" spans="20:24" x14ac:dyDescent="0.25">
      <c r="T2124" s="85" t="s">
        <v>184</v>
      </c>
      <c r="U2124" s="84">
        <v>44165</v>
      </c>
      <c r="V2124" s="84">
        <v>175637</v>
      </c>
      <c r="W2124" s="10">
        <v>23112</v>
      </c>
      <c r="X2124" s="84">
        <v>91911</v>
      </c>
    </row>
    <row r="2125" spans="20:24" x14ac:dyDescent="0.25">
      <c r="T2125" s="34" t="s">
        <v>99</v>
      </c>
      <c r="U2125" s="35">
        <v>160309</v>
      </c>
      <c r="V2125" s="35">
        <v>1043279</v>
      </c>
      <c r="W2125" s="36">
        <v>75724</v>
      </c>
      <c r="X2125" s="35">
        <v>525331</v>
      </c>
    </row>
    <row r="2126" spans="20:24" x14ac:dyDescent="0.25">
      <c r="T2126" s="33" t="s">
        <v>100</v>
      </c>
      <c r="U2126" s="37">
        <v>133216</v>
      </c>
      <c r="V2126" s="37">
        <v>985198</v>
      </c>
      <c r="W2126" s="38">
        <v>69711</v>
      </c>
      <c r="X2126" s="37">
        <v>515555</v>
      </c>
    </row>
    <row r="2127" spans="20:24" x14ac:dyDescent="0.25">
      <c r="T2127" s="39" t="s">
        <v>150</v>
      </c>
      <c r="U2127" s="40">
        <v>38634</v>
      </c>
      <c r="V2127" s="40">
        <v>46787</v>
      </c>
      <c r="W2127" s="41">
        <v>20217</v>
      </c>
      <c r="X2127" s="40">
        <v>24484</v>
      </c>
    </row>
    <row r="2128" spans="20:24" x14ac:dyDescent="0.25">
      <c r="T2128" s="85" t="s">
        <v>151</v>
      </c>
      <c r="U2128" s="84">
        <v>28653</v>
      </c>
      <c r="V2128" s="84">
        <v>35967</v>
      </c>
      <c r="W2128" s="10">
        <v>14994</v>
      </c>
      <c r="X2128" s="84">
        <v>18822</v>
      </c>
    </row>
    <row r="2129" spans="20:24" x14ac:dyDescent="0.25">
      <c r="T2129" s="85" t="s">
        <v>152</v>
      </c>
      <c r="U2129" s="84">
        <v>9981</v>
      </c>
      <c r="V2129" s="84">
        <v>10820</v>
      </c>
      <c r="W2129" s="10">
        <v>5223</v>
      </c>
      <c r="X2129" s="84">
        <v>5662</v>
      </c>
    </row>
    <row r="2130" spans="20:24" x14ac:dyDescent="0.25">
      <c r="T2130" s="39" t="s">
        <v>153</v>
      </c>
      <c r="U2130" s="40">
        <v>94582</v>
      </c>
      <c r="V2130" s="40">
        <v>938411</v>
      </c>
      <c r="W2130" s="41">
        <v>49494</v>
      </c>
      <c r="X2130" s="40">
        <v>491071</v>
      </c>
    </row>
    <row r="2131" spans="20:24" x14ac:dyDescent="0.25">
      <c r="T2131" s="85" t="s">
        <v>154</v>
      </c>
      <c r="U2131" s="84">
        <v>46194</v>
      </c>
      <c r="V2131" s="84">
        <v>305677</v>
      </c>
      <c r="W2131" s="10">
        <v>24173</v>
      </c>
      <c r="X2131" s="84">
        <v>159961</v>
      </c>
    </row>
    <row r="2132" spans="20:24" x14ac:dyDescent="0.25">
      <c r="T2132" s="85" t="s">
        <v>155</v>
      </c>
      <c r="U2132" s="84">
        <v>25600</v>
      </c>
      <c r="V2132" s="84">
        <v>341889</v>
      </c>
      <c r="W2132" s="10">
        <v>13396</v>
      </c>
      <c r="X2132" s="84">
        <v>178911</v>
      </c>
    </row>
    <row r="2133" spans="20:24" x14ac:dyDescent="0.25">
      <c r="T2133" s="85" t="s">
        <v>186</v>
      </c>
      <c r="U2133" s="84">
        <v>1260</v>
      </c>
      <c r="V2133" s="84">
        <v>12652</v>
      </c>
      <c r="W2133" s="10">
        <v>659</v>
      </c>
      <c r="X2133" s="84">
        <v>6621</v>
      </c>
    </row>
    <row r="2134" spans="20:24" x14ac:dyDescent="0.25">
      <c r="T2134" s="85" t="s">
        <v>156</v>
      </c>
      <c r="U2134" s="84">
        <v>21528</v>
      </c>
      <c r="V2134" s="84">
        <v>278193</v>
      </c>
      <c r="W2134" s="10">
        <v>11266</v>
      </c>
      <c r="X2134" s="84">
        <v>145578</v>
      </c>
    </row>
    <row r="2135" spans="20:24" x14ac:dyDescent="0.25">
      <c r="T2135" s="33" t="s">
        <v>101</v>
      </c>
      <c r="U2135" s="37">
        <v>10545</v>
      </c>
      <c r="V2135" s="37">
        <v>17730</v>
      </c>
      <c r="W2135" s="38">
        <v>5518</v>
      </c>
      <c r="X2135" s="37">
        <v>9278</v>
      </c>
    </row>
    <row r="2136" spans="20:24" x14ac:dyDescent="0.25">
      <c r="T2136" s="39" t="s">
        <v>79</v>
      </c>
      <c r="U2136" s="40">
        <v>10545</v>
      </c>
      <c r="V2136" s="40">
        <v>17730</v>
      </c>
      <c r="W2136" s="41">
        <v>5518</v>
      </c>
      <c r="X2136" s="40">
        <v>9278</v>
      </c>
    </row>
    <row r="2137" spans="20:24" x14ac:dyDescent="0.25">
      <c r="T2137" s="85" t="s">
        <v>157</v>
      </c>
      <c r="U2137" s="84">
        <v>10545</v>
      </c>
      <c r="V2137" s="84">
        <v>17730</v>
      </c>
      <c r="W2137" s="10">
        <v>5518</v>
      </c>
      <c r="X2137" s="84">
        <v>9278</v>
      </c>
    </row>
    <row r="2138" spans="20:24" x14ac:dyDescent="0.25">
      <c r="T2138" s="33" t="s">
        <v>102</v>
      </c>
      <c r="U2138" s="37">
        <v>16548</v>
      </c>
      <c r="V2138" s="37">
        <v>40351</v>
      </c>
      <c r="W2138" s="38">
        <v>495</v>
      </c>
      <c r="X2138" s="37">
        <v>498</v>
      </c>
    </row>
    <row r="2139" spans="20:24" x14ac:dyDescent="0.25">
      <c r="T2139" s="39" t="s">
        <v>158</v>
      </c>
      <c r="U2139" s="40">
        <v>14364</v>
      </c>
      <c r="V2139" s="40">
        <v>38167</v>
      </c>
      <c r="W2139" s="41">
        <v>495</v>
      </c>
      <c r="X2139" s="40">
        <v>498</v>
      </c>
    </row>
    <row r="2140" spans="20:24" x14ac:dyDescent="0.25">
      <c r="T2140" s="85" t="s">
        <v>159</v>
      </c>
      <c r="U2140" s="84">
        <v>6116</v>
      </c>
      <c r="V2140" s="84">
        <v>29870</v>
      </c>
      <c r="W2140" s="10">
        <v>0</v>
      </c>
      <c r="X2140" s="84">
        <v>0</v>
      </c>
    </row>
    <row r="2141" spans="20:24" x14ac:dyDescent="0.25">
      <c r="T2141" s="85" t="s">
        <v>160</v>
      </c>
      <c r="U2141" s="84">
        <v>8248</v>
      </c>
      <c r="V2141" s="84">
        <v>8297</v>
      </c>
      <c r="W2141" s="10">
        <v>495</v>
      </c>
      <c r="X2141" s="84">
        <v>498</v>
      </c>
    </row>
    <row r="2142" spans="20:24" x14ac:dyDescent="0.25">
      <c r="T2142" s="39" t="s">
        <v>219</v>
      </c>
      <c r="U2142" s="40">
        <v>2184</v>
      </c>
      <c r="V2142" s="40">
        <v>2184</v>
      </c>
      <c r="W2142" s="41">
        <v>0</v>
      </c>
      <c r="X2142" s="40">
        <v>0</v>
      </c>
    </row>
    <row r="2143" spans="20:24" x14ac:dyDescent="0.25">
      <c r="T2143" s="85" t="s">
        <v>220</v>
      </c>
      <c r="U2143" s="84">
        <v>2184</v>
      </c>
      <c r="V2143" s="84">
        <v>2184</v>
      </c>
      <c r="W2143" s="10">
        <v>0</v>
      </c>
      <c r="X2143" s="84">
        <v>0</v>
      </c>
    </row>
    <row r="2144" spans="20:24" x14ac:dyDescent="0.25">
      <c r="T2144" s="34" t="s">
        <v>103</v>
      </c>
      <c r="U2144" s="35">
        <v>18223</v>
      </c>
      <c r="V2144" s="35">
        <v>40287</v>
      </c>
      <c r="W2144" s="36">
        <v>9535</v>
      </c>
      <c r="X2144" s="35">
        <v>21082</v>
      </c>
    </row>
    <row r="2145" spans="20:24" x14ac:dyDescent="0.25">
      <c r="T2145" s="33" t="s">
        <v>104</v>
      </c>
      <c r="U2145" s="37">
        <v>1315</v>
      </c>
      <c r="V2145" s="37">
        <v>3849</v>
      </c>
      <c r="W2145" s="38">
        <v>688</v>
      </c>
      <c r="X2145" s="37">
        <v>2014</v>
      </c>
    </row>
    <row r="2146" spans="20:24" x14ac:dyDescent="0.25">
      <c r="T2146" s="39" t="s">
        <v>79</v>
      </c>
      <c r="U2146" s="40">
        <v>1315</v>
      </c>
      <c r="V2146" s="40">
        <v>3849</v>
      </c>
      <c r="W2146" s="41">
        <v>688</v>
      </c>
      <c r="X2146" s="40">
        <v>2014</v>
      </c>
    </row>
    <row r="2147" spans="20:24" x14ac:dyDescent="0.25">
      <c r="T2147" s="85" t="s">
        <v>187</v>
      </c>
      <c r="U2147" s="84">
        <v>1315</v>
      </c>
      <c r="V2147" s="84">
        <v>3849</v>
      </c>
      <c r="W2147" s="10">
        <v>688</v>
      </c>
      <c r="X2147" s="84">
        <v>2014</v>
      </c>
    </row>
    <row r="2148" spans="20:24" x14ac:dyDescent="0.25">
      <c r="T2148" s="33" t="s">
        <v>105</v>
      </c>
      <c r="U2148" s="37">
        <v>16127</v>
      </c>
      <c r="V2148" s="37">
        <v>35229</v>
      </c>
      <c r="W2148" s="38">
        <v>8439</v>
      </c>
      <c r="X2148" s="37">
        <v>18435</v>
      </c>
    </row>
    <row r="2149" spans="20:24" x14ac:dyDescent="0.25">
      <c r="T2149" s="39" t="s">
        <v>191</v>
      </c>
      <c r="U2149" s="40">
        <v>16127</v>
      </c>
      <c r="V2149" s="40">
        <v>35229</v>
      </c>
      <c r="W2149" s="41">
        <v>8439</v>
      </c>
      <c r="X2149" s="40">
        <v>18435</v>
      </c>
    </row>
    <row r="2150" spans="20:24" x14ac:dyDescent="0.25">
      <c r="T2150" s="85" t="s">
        <v>192</v>
      </c>
      <c r="U2150" s="84">
        <v>2676</v>
      </c>
      <c r="V2150" s="84">
        <v>7829</v>
      </c>
      <c r="W2150" s="10">
        <v>1400</v>
      </c>
      <c r="X2150" s="84">
        <v>4097</v>
      </c>
    </row>
    <row r="2151" spans="20:24" x14ac:dyDescent="0.25">
      <c r="T2151" s="85" t="s">
        <v>230</v>
      </c>
      <c r="U2151" s="84">
        <v>2762</v>
      </c>
      <c r="V2151" s="84">
        <v>3346</v>
      </c>
      <c r="W2151" s="10">
        <v>1445</v>
      </c>
      <c r="X2151" s="84">
        <v>1751</v>
      </c>
    </row>
    <row r="2152" spans="20:24" x14ac:dyDescent="0.25">
      <c r="T2152" s="85" t="s">
        <v>193</v>
      </c>
      <c r="U2152" s="84">
        <v>6363</v>
      </c>
      <c r="V2152" s="84">
        <v>13154</v>
      </c>
      <c r="W2152" s="10">
        <v>3330</v>
      </c>
      <c r="X2152" s="84">
        <v>6883</v>
      </c>
    </row>
    <row r="2153" spans="20:24" x14ac:dyDescent="0.25">
      <c r="T2153" s="85" t="s">
        <v>194</v>
      </c>
      <c r="U2153" s="84">
        <v>0</v>
      </c>
      <c r="V2153" s="84">
        <v>5921</v>
      </c>
      <c r="W2153" s="10">
        <v>0</v>
      </c>
      <c r="X2153" s="84">
        <v>3098</v>
      </c>
    </row>
    <row r="2154" spans="20:24" x14ac:dyDescent="0.25">
      <c r="T2154" s="85" t="s">
        <v>195</v>
      </c>
      <c r="U2154" s="84">
        <v>4326</v>
      </c>
      <c r="V2154" s="84">
        <v>4979</v>
      </c>
      <c r="W2154" s="10">
        <v>2264</v>
      </c>
      <c r="X2154" s="84">
        <v>2606</v>
      </c>
    </row>
    <row r="2155" spans="20:24" x14ac:dyDescent="0.25">
      <c r="T2155" s="33" t="s">
        <v>107</v>
      </c>
      <c r="U2155" s="37">
        <v>781</v>
      </c>
      <c r="V2155" s="37">
        <v>1209</v>
      </c>
      <c r="W2155" s="38">
        <v>408</v>
      </c>
      <c r="X2155" s="37">
        <v>633</v>
      </c>
    </row>
    <row r="2156" spans="20:24" x14ac:dyDescent="0.25">
      <c r="T2156" s="39" t="s">
        <v>79</v>
      </c>
      <c r="U2156" s="40">
        <v>781</v>
      </c>
      <c r="V2156" s="40">
        <v>1209</v>
      </c>
      <c r="W2156" s="41">
        <v>408</v>
      </c>
      <c r="X2156" s="40">
        <v>633</v>
      </c>
    </row>
    <row r="2157" spans="20:24" x14ac:dyDescent="0.25">
      <c r="T2157" s="85" t="s">
        <v>162</v>
      </c>
      <c r="U2157" s="84">
        <v>576</v>
      </c>
      <c r="V2157" s="84">
        <v>852</v>
      </c>
      <c r="W2157" s="10">
        <v>301</v>
      </c>
      <c r="X2157" s="84">
        <v>446</v>
      </c>
    </row>
    <row r="2158" spans="20:24" x14ac:dyDescent="0.25">
      <c r="T2158" s="85" t="s">
        <v>163</v>
      </c>
      <c r="U2158" s="84">
        <v>174</v>
      </c>
      <c r="V2158" s="84">
        <v>174</v>
      </c>
      <c r="W2158" s="10">
        <v>91</v>
      </c>
      <c r="X2158" s="84">
        <v>91</v>
      </c>
    </row>
    <row r="2159" spans="20:24" x14ac:dyDescent="0.25">
      <c r="T2159" s="85" t="s">
        <v>164</v>
      </c>
      <c r="U2159" s="84">
        <v>31</v>
      </c>
      <c r="V2159" s="84">
        <v>183</v>
      </c>
      <c r="W2159" s="10">
        <v>16</v>
      </c>
      <c r="X2159" s="84">
        <v>96</v>
      </c>
    </row>
    <row r="2160" spans="20:24" x14ac:dyDescent="0.25">
      <c r="T2160" s="74" t="s">
        <v>54</v>
      </c>
      <c r="U2160" s="77">
        <v>1493</v>
      </c>
      <c r="V2160" s="77">
        <v>844954</v>
      </c>
      <c r="W2160" s="78">
        <v>957</v>
      </c>
      <c r="X2160" s="77">
        <v>536945</v>
      </c>
    </row>
    <row r="2161" spans="20:24" x14ac:dyDescent="0.25">
      <c r="T2161" s="34" t="s">
        <v>76</v>
      </c>
      <c r="U2161" s="35">
        <v>1493</v>
      </c>
      <c r="V2161" s="35">
        <v>844954</v>
      </c>
      <c r="W2161" s="36">
        <v>957</v>
      </c>
      <c r="X2161" s="35">
        <v>536945</v>
      </c>
    </row>
    <row r="2162" spans="20:24" x14ac:dyDescent="0.25">
      <c r="T2162" s="33" t="s">
        <v>77</v>
      </c>
      <c r="U2162" s="37">
        <v>993</v>
      </c>
      <c r="V2162" s="37">
        <v>582304</v>
      </c>
      <c r="W2162" s="38">
        <v>509</v>
      </c>
      <c r="X2162" s="37">
        <v>293429</v>
      </c>
    </row>
    <row r="2163" spans="20:24" x14ac:dyDescent="0.25">
      <c r="T2163" s="39" t="s">
        <v>79</v>
      </c>
      <c r="U2163" s="40">
        <v>993</v>
      </c>
      <c r="V2163" s="40">
        <v>582304</v>
      </c>
      <c r="W2163" s="41">
        <v>509</v>
      </c>
      <c r="X2163" s="40">
        <v>293429</v>
      </c>
    </row>
    <row r="2164" spans="20:24" x14ac:dyDescent="0.25">
      <c r="T2164" s="85" t="s">
        <v>97</v>
      </c>
      <c r="U2164" s="84">
        <v>372</v>
      </c>
      <c r="V2164" s="84">
        <v>209547</v>
      </c>
      <c r="W2164" s="10">
        <v>141</v>
      </c>
      <c r="X2164" s="84">
        <v>81260</v>
      </c>
    </row>
    <row r="2165" spans="20:24" x14ac:dyDescent="0.25">
      <c r="T2165" s="85" t="s">
        <v>81</v>
      </c>
      <c r="U2165" s="84">
        <v>621</v>
      </c>
      <c r="V2165" s="84">
        <v>372757</v>
      </c>
      <c r="W2165" s="10">
        <v>368</v>
      </c>
      <c r="X2165" s="84">
        <v>212169</v>
      </c>
    </row>
    <row r="2166" spans="20:24" x14ac:dyDescent="0.25">
      <c r="T2166" s="33" t="s">
        <v>83</v>
      </c>
      <c r="U2166" s="37">
        <v>500</v>
      </c>
      <c r="V2166" s="37">
        <v>262650</v>
      </c>
      <c r="W2166" s="38">
        <v>448</v>
      </c>
      <c r="X2166" s="37">
        <v>243516</v>
      </c>
    </row>
    <row r="2167" spans="20:24" x14ac:dyDescent="0.25">
      <c r="T2167" s="39" t="s">
        <v>109</v>
      </c>
      <c r="U2167" s="40">
        <v>500</v>
      </c>
      <c r="V2167" s="40">
        <v>262650</v>
      </c>
      <c r="W2167" s="41">
        <v>448</v>
      </c>
      <c r="X2167" s="40">
        <v>243516</v>
      </c>
    </row>
    <row r="2168" spans="20:24" x14ac:dyDescent="0.25">
      <c r="T2168" s="85" t="s">
        <v>110</v>
      </c>
      <c r="U2168" s="84">
        <v>500</v>
      </c>
      <c r="V2168" s="84">
        <v>262650</v>
      </c>
      <c r="W2168" s="10">
        <v>448</v>
      </c>
      <c r="X2168" s="84">
        <v>243516</v>
      </c>
    </row>
    <row r="2169" spans="20:24" x14ac:dyDescent="0.25">
      <c r="T2169" s="74" t="s">
        <v>55</v>
      </c>
      <c r="U2169" s="77">
        <v>40479</v>
      </c>
      <c r="V2169" s="77">
        <v>5376512</v>
      </c>
      <c r="W2169" s="78">
        <v>10271</v>
      </c>
      <c r="X2169" s="77">
        <v>4241116</v>
      </c>
    </row>
    <row r="2170" spans="20:24" x14ac:dyDescent="0.25">
      <c r="T2170" s="34" t="s">
        <v>76</v>
      </c>
      <c r="U2170" s="35">
        <v>36718</v>
      </c>
      <c r="V2170" s="35">
        <v>5132878</v>
      </c>
      <c r="W2170" s="36">
        <v>9644</v>
      </c>
      <c r="X2170" s="35">
        <v>4193778</v>
      </c>
    </row>
    <row r="2171" spans="20:24" x14ac:dyDescent="0.25">
      <c r="T2171" s="33" t="s">
        <v>77</v>
      </c>
      <c r="U2171" s="37">
        <v>120</v>
      </c>
      <c r="V2171" s="37">
        <v>75252</v>
      </c>
      <c r="W2171" s="38">
        <v>50</v>
      </c>
      <c r="X2171" s="37">
        <v>32036</v>
      </c>
    </row>
    <row r="2172" spans="20:24" x14ac:dyDescent="0.25">
      <c r="T2172" s="39" t="s">
        <v>79</v>
      </c>
      <c r="U2172" s="40">
        <v>120</v>
      </c>
      <c r="V2172" s="40">
        <v>75252</v>
      </c>
      <c r="W2172" s="41">
        <v>50</v>
      </c>
      <c r="X2172" s="40">
        <v>32036</v>
      </c>
    </row>
    <row r="2173" spans="20:24" x14ac:dyDescent="0.25">
      <c r="T2173" s="85" t="s">
        <v>97</v>
      </c>
      <c r="U2173" s="84">
        <v>33</v>
      </c>
      <c r="V2173" s="84">
        <v>21116</v>
      </c>
      <c r="W2173" s="10">
        <v>10</v>
      </c>
      <c r="X2173" s="84">
        <v>7184</v>
      </c>
    </row>
    <row r="2174" spans="20:24" x14ac:dyDescent="0.25">
      <c r="T2174" s="85" t="s">
        <v>81</v>
      </c>
      <c r="U2174" s="84">
        <v>87</v>
      </c>
      <c r="V2174" s="84">
        <v>54136</v>
      </c>
      <c r="W2174" s="10">
        <v>40</v>
      </c>
      <c r="X2174" s="84">
        <v>24852</v>
      </c>
    </row>
    <row r="2175" spans="20:24" x14ac:dyDescent="0.25">
      <c r="T2175" s="33" t="s">
        <v>78</v>
      </c>
      <c r="U2175" s="37">
        <v>414</v>
      </c>
      <c r="V2175" s="37">
        <v>270011</v>
      </c>
      <c r="W2175" s="38">
        <v>241</v>
      </c>
      <c r="X2175" s="37">
        <v>156910</v>
      </c>
    </row>
    <row r="2176" spans="20:24" x14ac:dyDescent="0.25">
      <c r="T2176" s="39" t="s">
        <v>79</v>
      </c>
      <c r="U2176" s="40">
        <v>414</v>
      </c>
      <c r="V2176" s="40">
        <v>270011</v>
      </c>
      <c r="W2176" s="41">
        <v>241</v>
      </c>
      <c r="X2176" s="40">
        <v>156910</v>
      </c>
    </row>
    <row r="2177" spans="20:24" x14ac:dyDescent="0.25">
      <c r="T2177" s="85" t="s">
        <v>85</v>
      </c>
      <c r="U2177" s="84">
        <v>230</v>
      </c>
      <c r="V2177" s="84">
        <v>154721</v>
      </c>
      <c r="W2177" s="10">
        <v>136</v>
      </c>
      <c r="X2177" s="84">
        <v>91238</v>
      </c>
    </row>
    <row r="2178" spans="20:24" x14ac:dyDescent="0.25">
      <c r="T2178" s="85" t="s">
        <v>166</v>
      </c>
      <c r="U2178" s="84">
        <v>184</v>
      </c>
      <c r="V2178" s="84">
        <v>115290</v>
      </c>
      <c r="W2178" s="10">
        <v>105</v>
      </c>
      <c r="X2178" s="84">
        <v>65672</v>
      </c>
    </row>
    <row r="2179" spans="20:24" x14ac:dyDescent="0.25">
      <c r="T2179" s="33" t="s">
        <v>80</v>
      </c>
      <c r="U2179" s="37">
        <v>619</v>
      </c>
      <c r="V2179" s="37">
        <v>958774</v>
      </c>
      <c r="W2179" s="38">
        <v>223</v>
      </c>
      <c r="X2179" s="37">
        <v>343960</v>
      </c>
    </row>
    <row r="2180" spans="20:24" x14ac:dyDescent="0.25">
      <c r="T2180" s="39" t="s">
        <v>79</v>
      </c>
      <c r="U2180" s="40">
        <v>619</v>
      </c>
      <c r="V2180" s="40">
        <v>958774</v>
      </c>
      <c r="W2180" s="41">
        <v>223</v>
      </c>
      <c r="X2180" s="40">
        <v>343960</v>
      </c>
    </row>
    <row r="2181" spans="20:24" x14ac:dyDescent="0.25">
      <c r="T2181" s="85" t="s">
        <v>167</v>
      </c>
      <c r="U2181" s="84">
        <v>619</v>
      </c>
      <c r="V2181" s="84">
        <v>958774</v>
      </c>
      <c r="W2181" s="10">
        <v>223</v>
      </c>
      <c r="X2181" s="84">
        <v>343960</v>
      </c>
    </row>
    <row r="2182" spans="20:24" x14ac:dyDescent="0.25">
      <c r="T2182" s="33" t="s">
        <v>82</v>
      </c>
      <c r="U2182" s="37">
        <v>5489</v>
      </c>
      <c r="V2182" s="37">
        <v>2006293</v>
      </c>
      <c r="W2182" s="38">
        <v>5410</v>
      </c>
      <c r="X2182" s="37">
        <v>1988804</v>
      </c>
    </row>
    <row r="2183" spans="20:24" x14ac:dyDescent="0.25">
      <c r="T2183" s="39" t="s">
        <v>79</v>
      </c>
      <c r="U2183" s="40">
        <v>5489</v>
      </c>
      <c r="V2183" s="40">
        <v>2006293</v>
      </c>
      <c r="W2183" s="41">
        <v>5410</v>
      </c>
      <c r="X2183" s="40">
        <v>1988804</v>
      </c>
    </row>
    <row r="2184" spans="20:24" x14ac:dyDescent="0.25">
      <c r="T2184" s="85" t="s">
        <v>89</v>
      </c>
      <c r="U2184" s="84">
        <v>536</v>
      </c>
      <c r="V2184" s="84">
        <v>239497</v>
      </c>
      <c r="W2184" s="10">
        <v>536</v>
      </c>
      <c r="X2184" s="84">
        <v>239497</v>
      </c>
    </row>
    <row r="2185" spans="20:24" x14ac:dyDescent="0.25">
      <c r="T2185" s="85" t="s">
        <v>91</v>
      </c>
      <c r="U2185" s="84">
        <v>2760</v>
      </c>
      <c r="V2185" s="84">
        <v>1152826</v>
      </c>
      <c r="W2185" s="10">
        <v>2681</v>
      </c>
      <c r="X2185" s="84">
        <v>1135337</v>
      </c>
    </row>
    <row r="2186" spans="20:24" x14ac:dyDescent="0.25">
      <c r="T2186" s="85" t="s">
        <v>106</v>
      </c>
      <c r="U2186" s="84">
        <v>1160</v>
      </c>
      <c r="V2186" s="84">
        <v>345305</v>
      </c>
      <c r="W2186" s="10">
        <v>1160</v>
      </c>
      <c r="X2186" s="84">
        <v>345305</v>
      </c>
    </row>
    <row r="2187" spans="20:24" x14ac:dyDescent="0.25">
      <c r="T2187" s="85" t="s">
        <v>168</v>
      </c>
      <c r="U2187" s="84">
        <v>1033</v>
      </c>
      <c r="V2187" s="84">
        <v>268665</v>
      </c>
      <c r="W2187" s="10">
        <v>1033</v>
      </c>
      <c r="X2187" s="84">
        <v>268665</v>
      </c>
    </row>
    <row r="2188" spans="20:24" x14ac:dyDescent="0.25">
      <c r="T2188" s="33" t="s">
        <v>83</v>
      </c>
      <c r="U2188" s="37">
        <v>4497</v>
      </c>
      <c r="V2188" s="37">
        <v>1792870</v>
      </c>
      <c r="W2188" s="38">
        <v>3720</v>
      </c>
      <c r="X2188" s="37">
        <v>1672068</v>
      </c>
    </row>
    <row r="2189" spans="20:24" x14ac:dyDescent="0.25">
      <c r="T2189" s="39" t="s">
        <v>109</v>
      </c>
      <c r="U2189" s="40">
        <v>4069</v>
      </c>
      <c r="V2189" s="40">
        <v>1786033</v>
      </c>
      <c r="W2189" s="41">
        <v>3689</v>
      </c>
      <c r="X2189" s="40">
        <v>1668225</v>
      </c>
    </row>
    <row r="2190" spans="20:24" x14ac:dyDescent="0.25">
      <c r="T2190" s="85" t="s">
        <v>110</v>
      </c>
      <c r="U2190" s="84">
        <v>4069</v>
      </c>
      <c r="V2190" s="84">
        <v>1786033</v>
      </c>
      <c r="W2190" s="10">
        <v>3689</v>
      </c>
      <c r="X2190" s="84">
        <v>1668225</v>
      </c>
    </row>
    <row r="2191" spans="20:24" x14ac:dyDescent="0.25">
      <c r="T2191" s="39" t="s">
        <v>113</v>
      </c>
      <c r="U2191" s="40">
        <v>428</v>
      </c>
      <c r="V2191" s="40">
        <v>6837</v>
      </c>
      <c r="W2191" s="41">
        <v>31</v>
      </c>
      <c r="X2191" s="40">
        <v>3843</v>
      </c>
    </row>
    <row r="2192" spans="20:24" x14ac:dyDescent="0.25">
      <c r="T2192" s="85" t="s">
        <v>169</v>
      </c>
      <c r="U2192" s="84">
        <v>56</v>
      </c>
      <c r="V2192" s="84">
        <v>6567</v>
      </c>
      <c r="W2192" s="10">
        <v>31</v>
      </c>
      <c r="X2192" s="84">
        <v>3843</v>
      </c>
    </row>
    <row r="2193" spans="20:24" x14ac:dyDescent="0.25">
      <c r="T2193" s="85" t="s">
        <v>114</v>
      </c>
      <c r="U2193" s="84">
        <v>252</v>
      </c>
      <c r="V2193" s="84">
        <v>230</v>
      </c>
      <c r="W2193" s="10">
        <v>0</v>
      </c>
      <c r="X2193" s="84">
        <v>0</v>
      </c>
    </row>
    <row r="2194" spans="20:24" x14ac:dyDescent="0.25">
      <c r="T2194" s="85" t="s">
        <v>235</v>
      </c>
      <c r="U2194" s="84">
        <v>120</v>
      </c>
      <c r="V2194" s="84">
        <v>40</v>
      </c>
      <c r="W2194" s="10">
        <v>0</v>
      </c>
      <c r="X2194" s="84">
        <v>0</v>
      </c>
    </row>
    <row r="2195" spans="20:24" x14ac:dyDescent="0.25">
      <c r="T2195" s="33" t="s">
        <v>84</v>
      </c>
      <c r="U2195" s="37">
        <v>411</v>
      </c>
      <c r="V2195" s="37">
        <v>4445</v>
      </c>
      <c r="W2195" s="38">
        <v>0</v>
      </c>
      <c r="X2195" s="37">
        <v>0</v>
      </c>
    </row>
    <row r="2196" spans="20:24" x14ac:dyDescent="0.25">
      <c r="T2196" s="39" t="s">
        <v>79</v>
      </c>
      <c r="U2196" s="40">
        <v>411</v>
      </c>
      <c r="V2196" s="40">
        <v>4445</v>
      </c>
      <c r="W2196" s="41">
        <v>0</v>
      </c>
      <c r="X2196" s="40">
        <v>0</v>
      </c>
    </row>
    <row r="2197" spans="20:24" x14ac:dyDescent="0.25">
      <c r="T2197" s="85" t="s">
        <v>170</v>
      </c>
      <c r="U2197" s="84">
        <v>96</v>
      </c>
      <c r="V2197" s="84">
        <v>1092</v>
      </c>
      <c r="W2197" s="10">
        <v>0</v>
      </c>
      <c r="X2197" s="84">
        <v>0</v>
      </c>
    </row>
    <row r="2198" spans="20:24" x14ac:dyDescent="0.25">
      <c r="T2198" s="85" t="s">
        <v>203</v>
      </c>
      <c r="U2198" s="84">
        <v>315</v>
      </c>
      <c r="V2198" s="84">
        <v>3353</v>
      </c>
      <c r="W2198" s="10">
        <v>0</v>
      </c>
      <c r="X2198" s="84">
        <v>0</v>
      </c>
    </row>
    <row r="2199" spans="20:24" x14ac:dyDescent="0.25">
      <c r="T2199" s="33" t="s">
        <v>86</v>
      </c>
      <c r="U2199" s="37">
        <v>25168</v>
      </c>
      <c r="V2199" s="37">
        <v>25233</v>
      </c>
      <c r="W2199" s="38">
        <v>0</v>
      </c>
      <c r="X2199" s="37">
        <v>0</v>
      </c>
    </row>
    <row r="2200" spans="20:24" x14ac:dyDescent="0.25">
      <c r="T2200" s="39" t="s">
        <v>176</v>
      </c>
      <c r="U2200" s="40">
        <v>25168</v>
      </c>
      <c r="V2200" s="40">
        <v>25233</v>
      </c>
      <c r="W2200" s="41">
        <v>0</v>
      </c>
      <c r="X2200" s="40">
        <v>0</v>
      </c>
    </row>
    <row r="2201" spans="20:24" x14ac:dyDescent="0.25">
      <c r="T2201" s="85" t="s">
        <v>177</v>
      </c>
      <c r="U2201" s="84">
        <v>0</v>
      </c>
      <c r="V2201" s="84">
        <v>86</v>
      </c>
      <c r="W2201" s="10">
        <v>0</v>
      </c>
      <c r="X2201" s="84">
        <v>0</v>
      </c>
    </row>
    <row r="2202" spans="20:24" x14ac:dyDescent="0.25">
      <c r="T2202" s="85" t="s">
        <v>178</v>
      </c>
      <c r="U2202" s="84">
        <v>992</v>
      </c>
      <c r="V2202" s="84">
        <v>974</v>
      </c>
      <c r="W2202" s="10">
        <v>0</v>
      </c>
      <c r="X2202" s="84">
        <v>0</v>
      </c>
    </row>
    <row r="2203" spans="20:24" x14ac:dyDescent="0.25">
      <c r="T2203" s="85" t="s">
        <v>179</v>
      </c>
      <c r="U2203" s="84">
        <v>24</v>
      </c>
      <c r="V2203" s="84">
        <v>24</v>
      </c>
      <c r="W2203" s="10">
        <v>0</v>
      </c>
      <c r="X2203" s="84">
        <v>0</v>
      </c>
    </row>
    <row r="2204" spans="20:24" x14ac:dyDescent="0.25">
      <c r="T2204" s="85" t="s">
        <v>209</v>
      </c>
      <c r="U2204" s="84">
        <v>176</v>
      </c>
      <c r="V2204" s="84">
        <v>176</v>
      </c>
      <c r="W2204" s="10">
        <v>0</v>
      </c>
      <c r="X2204" s="84">
        <v>0</v>
      </c>
    </row>
    <row r="2205" spans="20:24" x14ac:dyDescent="0.25">
      <c r="T2205" s="85" t="s">
        <v>234</v>
      </c>
      <c r="U2205" s="84">
        <v>23959</v>
      </c>
      <c r="V2205" s="84">
        <v>23956</v>
      </c>
      <c r="W2205" s="10">
        <v>0</v>
      </c>
      <c r="X2205" s="84">
        <v>0</v>
      </c>
    </row>
    <row r="2206" spans="20:24" x14ac:dyDescent="0.25">
      <c r="T2206" s="85" t="s">
        <v>210</v>
      </c>
      <c r="U2206" s="84">
        <v>17</v>
      </c>
      <c r="V2206" s="84">
        <v>17</v>
      </c>
      <c r="W2206" s="10">
        <v>0</v>
      </c>
      <c r="X2206" s="84">
        <v>0</v>
      </c>
    </row>
    <row r="2207" spans="20:24" x14ac:dyDescent="0.25">
      <c r="T2207" s="34" t="s">
        <v>90</v>
      </c>
      <c r="U2207" s="35">
        <v>3514</v>
      </c>
      <c r="V2207" s="35">
        <v>237788</v>
      </c>
      <c r="W2207" s="36">
        <v>506</v>
      </c>
      <c r="X2207" s="35">
        <v>44353</v>
      </c>
    </row>
    <row r="2208" spans="20:24" x14ac:dyDescent="0.25">
      <c r="T2208" s="33" t="s">
        <v>92</v>
      </c>
      <c r="U2208" s="37">
        <v>1896</v>
      </c>
      <c r="V2208" s="37">
        <v>121680</v>
      </c>
      <c r="W2208" s="38">
        <v>357</v>
      </c>
      <c r="X2208" s="37">
        <v>39444</v>
      </c>
    </row>
    <row r="2209" spans="20:24" x14ac:dyDescent="0.25">
      <c r="T2209" s="39" t="s">
        <v>121</v>
      </c>
      <c r="U2209" s="40">
        <v>515</v>
      </c>
      <c r="V2209" s="40">
        <v>9712</v>
      </c>
      <c r="W2209" s="41">
        <v>18</v>
      </c>
      <c r="X2209" s="40">
        <v>1163</v>
      </c>
    </row>
    <row r="2210" spans="20:24" x14ac:dyDescent="0.25">
      <c r="T2210" s="85" t="s">
        <v>122</v>
      </c>
      <c r="U2210" s="84">
        <v>0</v>
      </c>
      <c r="V2210" s="84">
        <v>7327</v>
      </c>
      <c r="W2210" s="10">
        <v>0</v>
      </c>
      <c r="X2210" s="84">
        <v>0</v>
      </c>
    </row>
    <row r="2211" spans="20:24" x14ac:dyDescent="0.25">
      <c r="T2211" s="85" t="s">
        <v>123</v>
      </c>
      <c r="U2211" s="84">
        <v>18</v>
      </c>
      <c r="V2211" s="84">
        <v>1163</v>
      </c>
      <c r="W2211" s="10">
        <v>18</v>
      </c>
      <c r="X2211" s="84">
        <v>1163</v>
      </c>
    </row>
    <row r="2212" spans="20:24" x14ac:dyDescent="0.25">
      <c r="T2212" s="85" t="s">
        <v>212</v>
      </c>
      <c r="U2212" s="84">
        <v>0</v>
      </c>
      <c r="V2212" s="84">
        <v>58</v>
      </c>
      <c r="W2212" s="10">
        <v>0</v>
      </c>
      <c r="X2212" s="84">
        <v>0</v>
      </c>
    </row>
    <row r="2213" spans="20:24" x14ac:dyDescent="0.25">
      <c r="T2213" s="85" t="s">
        <v>247</v>
      </c>
      <c r="U2213" s="84">
        <v>0</v>
      </c>
      <c r="V2213" s="84">
        <v>285</v>
      </c>
      <c r="W2213" s="10">
        <v>0</v>
      </c>
      <c r="X2213" s="84">
        <v>0</v>
      </c>
    </row>
    <row r="2214" spans="20:24" x14ac:dyDescent="0.25">
      <c r="T2214" s="85" t="s">
        <v>200</v>
      </c>
      <c r="U2214" s="84">
        <v>497</v>
      </c>
      <c r="V2214" s="84">
        <v>879</v>
      </c>
      <c r="W2214" s="10">
        <v>0</v>
      </c>
      <c r="X2214" s="84">
        <v>0</v>
      </c>
    </row>
    <row r="2215" spans="20:24" x14ac:dyDescent="0.25">
      <c r="T2215" s="39" t="s">
        <v>124</v>
      </c>
      <c r="U2215" s="40">
        <v>403</v>
      </c>
      <c r="V2215" s="40">
        <v>19563</v>
      </c>
      <c r="W2215" s="41">
        <v>0</v>
      </c>
      <c r="X2215" s="40">
        <v>0</v>
      </c>
    </row>
    <row r="2216" spans="20:24" x14ac:dyDescent="0.25">
      <c r="T2216" s="85" t="s">
        <v>125</v>
      </c>
      <c r="U2216" s="84">
        <v>0</v>
      </c>
      <c r="V2216" s="84">
        <v>8104</v>
      </c>
      <c r="W2216" s="10">
        <v>0</v>
      </c>
      <c r="X2216" s="84">
        <v>0</v>
      </c>
    </row>
    <row r="2217" spans="20:24" x14ac:dyDescent="0.25">
      <c r="T2217" s="85" t="s">
        <v>126</v>
      </c>
      <c r="U2217" s="84">
        <v>403</v>
      </c>
      <c r="V2217" s="84">
        <v>11459</v>
      </c>
      <c r="W2217" s="10">
        <v>0</v>
      </c>
      <c r="X2217" s="84">
        <v>0</v>
      </c>
    </row>
    <row r="2218" spans="20:24" x14ac:dyDescent="0.25">
      <c r="T2218" s="39" t="s">
        <v>128</v>
      </c>
      <c r="U2218" s="40">
        <v>978</v>
      </c>
      <c r="V2218" s="40">
        <v>92405</v>
      </c>
      <c r="W2218" s="41">
        <v>339</v>
      </c>
      <c r="X2218" s="40">
        <v>38281</v>
      </c>
    </row>
    <row r="2219" spans="20:24" x14ac:dyDescent="0.25">
      <c r="T2219" s="85" t="s">
        <v>129</v>
      </c>
      <c r="U2219" s="84">
        <v>0</v>
      </c>
      <c r="V2219" s="84">
        <v>14696</v>
      </c>
      <c r="W2219" s="10">
        <v>0</v>
      </c>
      <c r="X2219" s="84">
        <v>0</v>
      </c>
    </row>
    <row r="2220" spans="20:24" x14ac:dyDescent="0.25">
      <c r="T2220" s="85" t="s">
        <v>130</v>
      </c>
      <c r="U2220" s="84">
        <v>935</v>
      </c>
      <c r="V2220" s="84">
        <v>77473</v>
      </c>
      <c r="W2220" s="10">
        <v>339</v>
      </c>
      <c r="X2220" s="84">
        <v>38281</v>
      </c>
    </row>
    <row r="2221" spans="20:24" x14ac:dyDescent="0.25">
      <c r="T2221" s="85" t="s">
        <v>132</v>
      </c>
      <c r="U2221" s="84">
        <v>43</v>
      </c>
      <c r="V2221" s="84">
        <v>236</v>
      </c>
      <c r="W2221" s="10">
        <v>0</v>
      </c>
      <c r="X2221" s="84">
        <v>0</v>
      </c>
    </row>
    <row r="2222" spans="20:24" x14ac:dyDescent="0.25">
      <c r="T2222" s="33" t="s">
        <v>93</v>
      </c>
      <c r="U2222" s="37">
        <v>924</v>
      </c>
      <c r="V2222" s="37">
        <v>65811</v>
      </c>
      <c r="W2222" s="38">
        <v>10</v>
      </c>
      <c r="X2222" s="37">
        <v>189</v>
      </c>
    </row>
    <row r="2223" spans="20:24" x14ac:dyDescent="0.25">
      <c r="T2223" s="39" t="s">
        <v>79</v>
      </c>
      <c r="U2223" s="40">
        <v>924</v>
      </c>
      <c r="V2223" s="40">
        <v>65811</v>
      </c>
      <c r="W2223" s="41">
        <v>10</v>
      </c>
      <c r="X2223" s="40">
        <v>189</v>
      </c>
    </row>
    <row r="2224" spans="20:24" x14ac:dyDescent="0.25">
      <c r="T2224" s="85" t="s">
        <v>133</v>
      </c>
      <c r="U2224" s="84">
        <v>98</v>
      </c>
      <c r="V2224" s="84">
        <v>6386</v>
      </c>
      <c r="W2224" s="10">
        <v>10</v>
      </c>
      <c r="X2224" s="84">
        <v>189</v>
      </c>
    </row>
    <row r="2225" spans="20:24" x14ac:dyDescent="0.25">
      <c r="T2225" s="85" t="s">
        <v>201</v>
      </c>
      <c r="U2225" s="84">
        <v>0</v>
      </c>
      <c r="V2225" s="84">
        <v>206</v>
      </c>
      <c r="W2225" s="10">
        <v>0</v>
      </c>
      <c r="X2225" s="84">
        <v>0</v>
      </c>
    </row>
    <row r="2226" spans="20:24" x14ac:dyDescent="0.25">
      <c r="T2226" s="85" t="s">
        <v>134</v>
      </c>
      <c r="U2226" s="84">
        <v>0</v>
      </c>
      <c r="V2226" s="84">
        <v>16160</v>
      </c>
      <c r="W2226" s="10">
        <v>0</v>
      </c>
      <c r="X2226" s="84">
        <v>0</v>
      </c>
    </row>
    <row r="2227" spans="20:24" x14ac:dyDescent="0.25">
      <c r="T2227" s="85" t="s">
        <v>135</v>
      </c>
      <c r="U2227" s="84">
        <v>826</v>
      </c>
      <c r="V2227" s="84">
        <v>42997</v>
      </c>
      <c r="W2227" s="10">
        <v>0</v>
      </c>
      <c r="X2227" s="84">
        <v>0</v>
      </c>
    </row>
    <row r="2228" spans="20:24" x14ac:dyDescent="0.25">
      <c r="T2228" s="85" t="s">
        <v>136</v>
      </c>
      <c r="U2228" s="84">
        <v>0</v>
      </c>
      <c r="V2228" s="84">
        <v>62</v>
      </c>
      <c r="W2228" s="10">
        <v>0</v>
      </c>
      <c r="X2228" s="84">
        <v>0</v>
      </c>
    </row>
    <row r="2229" spans="20:24" x14ac:dyDescent="0.25">
      <c r="T2229" s="33" t="s">
        <v>94</v>
      </c>
      <c r="U2229" s="37">
        <v>355</v>
      </c>
      <c r="V2229" s="37">
        <v>28226</v>
      </c>
      <c r="W2229" s="38">
        <v>95</v>
      </c>
      <c r="X2229" s="37">
        <v>3125</v>
      </c>
    </row>
    <row r="2230" spans="20:24" x14ac:dyDescent="0.25">
      <c r="T2230" s="39" t="s">
        <v>79</v>
      </c>
      <c r="U2230" s="40">
        <v>355</v>
      </c>
      <c r="V2230" s="40">
        <v>28226</v>
      </c>
      <c r="W2230" s="41">
        <v>95</v>
      </c>
      <c r="X2230" s="40">
        <v>3125</v>
      </c>
    </row>
    <row r="2231" spans="20:24" x14ac:dyDescent="0.25">
      <c r="T2231" s="85" t="s">
        <v>137</v>
      </c>
      <c r="U2231" s="84">
        <v>0</v>
      </c>
      <c r="V2231" s="84">
        <v>20936</v>
      </c>
      <c r="W2231" s="10">
        <v>0</v>
      </c>
      <c r="X2231" s="84">
        <v>0</v>
      </c>
    </row>
    <row r="2232" spans="20:24" x14ac:dyDescent="0.25">
      <c r="T2232" s="85" t="s">
        <v>138</v>
      </c>
      <c r="U2232" s="84">
        <v>245</v>
      </c>
      <c r="V2232" s="84">
        <v>6684</v>
      </c>
      <c r="W2232" s="10">
        <v>95</v>
      </c>
      <c r="X2232" s="84">
        <v>3125</v>
      </c>
    </row>
    <row r="2233" spans="20:24" x14ac:dyDescent="0.25">
      <c r="T2233" s="85" t="s">
        <v>140</v>
      </c>
      <c r="U2233" s="84">
        <v>76</v>
      </c>
      <c r="V2233" s="84">
        <v>572</v>
      </c>
      <c r="W2233" s="10">
        <v>0</v>
      </c>
      <c r="X2233" s="84">
        <v>0</v>
      </c>
    </row>
    <row r="2234" spans="20:24" x14ac:dyDescent="0.25">
      <c r="T2234" s="85" t="s">
        <v>141</v>
      </c>
      <c r="U2234" s="84">
        <v>34</v>
      </c>
      <c r="V2234" s="84">
        <v>34</v>
      </c>
      <c r="W2234" s="10">
        <v>0</v>
      </c>
      <c r="X2234" s="84">
        <v>0</v>
      </c>
    </row>
    <row r="2235" spans="20:24" x14ac:dyDescent="0.25">
      <c r="T2235" s="33" t="s">
        <v>95</v>
      </c>
      <c r="U2235" s="37">
        <v>181</v>
      </c>
      <c r="V2235" s="37">
        <v>4482</v>
      </c>
      <c r="W2235" s="38">
        <v>0</v>
      </c>
      <c r="X2235" s="37">
        <v>0</v>
      </c>
    </row>
    <row r="2236" spans="20:24" x14ac:dyDescent="0.25">
      <c r="T2236" s="39" t="s">
        <v>79</v>
      </c>
      <c r="U2236" s="40">
        <v>181</v>
      </c>
      <c r="V2236" s="40">
        <v>4482</v>
      </c>
      <c r="W2236" s="41">
        <v>0</v>
      </c>
      <c r="X2236" s="40">
        <v>0</v>
      </c>
    </row>
    <row r="2237" spans="20:24" x14ac:dyDescent="0.25">
      <c r="T2237" s="85" t="s">
        <v>142</v>
      </c>
      <c r="U2237" s="84">
        <v>0</v>
      </c>
      <c r="V2237" s="84">
        <v>618</v>
      </c>
      <c r="W2237" s="10">
        <v>0</v>
      </c>
      <c r="X2237" s="84">
        <v>0</v>
      </c>
    </row>
    <row r="2238" spans="20:24" x14ac:dyDescent="0.25">
      <c r="T2238" s="85" t="s">
        <v>144</v>
      </c>
      <c r="U2238" s="84">
        <v>0</v>
      </c>
      <c r="V2238" s="84">
        <v>178</v>
      </c>
      <c r="W2238" s="10">
        <v>0</v>
      </c>
      <c r="X2238" s="84">
        <v>0</v>
      </c>
    </row>
    <row r="2239" spans="20:24" x14ac:dyDescent="0.25">
      <c r="T2239" s="85" t="s">
        <v>145</v>
      </c>
      <c r="U2239" s="84">
        <v>0</v>
      </c>
      <c r="V2239" s="84">
        <v>2278</v>
      </c>
      <c r="W2239" s="10">
        <v>0</v>
      </c>
      <c r="X2239" s="84">
        <v>0</v>
      </c>
    </row>
    <row r="2240" spans="20:24" x14ac:dyDescent="0.25">
      <c r="T2240" s="85" t="s">
        <v>146</v>
      </c>
      <c r="U2240" s="84">
        <v>181</v>
      </c>
      <c r="V2240" s="84">
        <v>1408</v>
      </c>
      <c r="W2240" s="10">
        <v>0</v>
      </c>
      <c r="X2240" s="84">
        <v>0</v>
      </c>
    </row>
    <row r="2241" spans="20:24" x14ac:dyDescent="0.25">
      <c r="T2241" s="33" t="s">
        <v>96</v>
      </c>
      <c r="U2241" s="37">
        <v>158</v>
      </c>
      <c r="V2241" s="37">
        <v>17589</v>
      </c>
      <c r="W2241" s="38">
        <v>44</v>
      </c>
      <c r="X2241" s="37">
        <v>1595</v>
      </c>
    </row>
    <row r="2242" spans="20:24" x14ac:dyDescent="0.25">
      <c r="T2242" s="39" t="s">
        <v>79</v>
      </c>
      <c r="U2242" s="40">
        <v>158</v>
      </c>
      <c r="V2242" s="40">
        <v>17589</v>
      </c>
      <c r="W2242" s="41">
        <v>44</v>
      </c>
      <c r="X2242" s="40">
        <v>1595</v>
      </c>
    </row>
    <row r="2243" spans="20:24" x14ac:dyDescent="0.25">
      <c r="T2243" s="85" t="s">
        <v>147</v>
      </c>
      <c r="U2243" s="84">
        <v>143</v>
      </c>
      <c r="V2243" s="84">
        <v>4270</v>
      </c>
      <c r="W2243" s="10">
        <v>44</v>
      </c>
      <c r="X2243" s="84">
        <v>1595</v>
      </c>
    </row>
    <row r="2244" spans="20:24" x14ac:dyDescent="0.25">
      <c r="T2244" s="85" t="s">
        <v>148</v>
      </c>
      <c r="U2244" s="84">
        <v>0</v>
      </c>
      <c r="V2244" s="84">
        <v>12682</v>
      </c>
      <c r="W2244" s="10">
        <v>0</v>
      </c>
      <c r="X2244" s="84">
        <v>0</v>
      </c>
    </row>
    <row r="2245" spans="20:24" x14ac:dyDescent="0.25">
      <c r="T2245" s="85" t="s">
        <v>149</v>
      </c>
      <c r="U2245" s="84">
        <v>15</v>
      </c>
      <c r="V2245" s="84">
        <v>637</v>
      </c>
      <c r="W2245" s="10">
        <v>0</v>
      </c>
      <c r="X2245" s="84">
        <v>0</v>
      </c>
    </row>
    <row r="2246" spans="20:24" x14ac:dyDescent="0.25">
      <c r="T2246" s="34" t="s">
        <v>99</v>
      </c>
      <c r="U2246" s="35">
        <v>247</v>
      </c>
      <c r="V2246" s="35">
        <v>5846</v>
      </c>
      <c r="W2246" s="36">
        <v>121</v>
      </c>
      <c r="X2246" s="35">
        <v>2985</v>
      </c>
    </row>
    <row r="2247" spans="20:24" x14ac:dyDescent="0.25">
      <c r="T2247" s="33" t="s">
        <v>100</v>
      </c>
      <c r="U2247" s="37">
        <v>247</v>
      </c>
      <c r="V2247" s="37">
        <v>5846</v>
      </c>
      <c r="W2247" s="38">
        <v>121</v>
      </c>
      <c r="X2247" s="37">
        <v>2985</v>
      </c>
    </row>
    <row r="2248" spans="20:24" x14ac:dyDescent="0.25">
      <c r="T2248" s="39" t="s">
        <v>153</v>
      </c>
      <c r="U2248" s="40">
        <v>247</v>
      </c>
      <c r="V2248" s="40">
        <v>5846</v>
      </c>
      <c r="W2248" s="41">
        <v>121</v>
      </c>
      <c r="X2248" s="40">
        <v>2985</v>
      </c>
    </row>
    <row r="2249" spans="20:24" x14ac:dyDescent="0.25">
      <c r="T2249" s="85" t="s">
        <v>155</v>
      </c>
      <c r="U2249" s="84">
        <v>51</v>
      </c>
      <c r="V2249" s="84">
        <v>1467</v>
      </c>
      <c r="W2249" s="10">
        <v>23</v>
      </c>
      <c r="X2249" s="84">
        <v>649</v>
      </c>
    </row>
    <row r="2250" spans="20:24" x14ac:dyDescent="0.25">
      <c r="T2250" s="85" t="s">
        <v>186</v>
      </c>
      <c r="U2250" s="84">
        <v>108</v>
      </c>
      <c r="V2250" s="84">
        <v>2582</v>
      </c>
      <c r="W2250" s="10">
        <v>50</v>
      </c>
      <c r="X2250" s="84">
        <v>1214</v>
      </c>
    </row>
    <row r="2251" spans="20:24" x14ac:dyDescent="0.25">
      <c r="T2251" s="85" t="s">
        <v>156</v>
      </c>
      <c r="U2251" s="84">
        <v>88</v>
      </c>
      <c r="V2251" s="84">
        <v>1797</v>
      </c>
      <c r="W2251" s="10">
        <v>48</v>
      </c>
      <c r="X2251" s="84">
        <v>1122</v>
      </c>
    </row>
    <row r="2252" spans="20:24" ht="15.75" thickBot="1" x14ac:dyDescent="0.3">
      <c r="T2252" s="72" t="s">
        <v>108</v>
      </c>
      <c r="U2252" s="79">
        <v>5162680</v>
      </c>
      <c r="V2252" s="79">
        <v>109767729</v>
      </c>
      <c r="W2252" s="80">
        <v>1900978</v>
      </c>
      <c r="X2252" s="79">
        <v>40880070.199999996</v>
      </c>
    </row>
    <row r="2253" spans="20:24" x14ac:dyDescent="0.25">
      <c r="T2253" s="106" t="s">
        <v>248</v>
      </c>
      <c r="U2253" s="106"/>
      <c r="V2253" s="106"/>
      <c r="W2253" s="106"/>
      <c r="X2253" s="106"/>
    </row>
    <row r="2254" spans="20:24" x14ac:dyDescent="0.25">
      <c r="T2254" s="81" t="s">
        <v>249</v>
      </c>
      <c r="U2254" s="82"/>
      <c r="V2254" s="82"/>
      <c r="W2254" s="82"/>
      <c r="X2254" s="82"/>
    </row>
    <row r="2255" spans="20:24" x14ac:dyDescent="0.25">
      <c r="T2255" s="82" t="s">
        <v>250</v>
      </c>
      <c r="U2255" s="82"/>
      <c r="V2255" s="82"/>
      <c r="W2255" s="82"/>
      <c r="X2255" s="82"/>
    </row>
    <row r="2256" spans="20:24" x14ac:dyDescent="0.25">
      <c r="T2256" s="81" t="s">
        <v>251</v>
      </c>
      <c r="U2256" s="82"/>
      <c r="V2256" s="82"/>
      <c r="W2256" s="82"/>
      <c r="X2256" s="82"/>
    </row>
    <row r="2257" spans="20:24" x14ac:dyDescent="0.25">
      <c r="T2257" s="82" t="s">
        <v>252</v>
      </c>
      <c r="U2257" s="82"/>
      <c r="V2257" s="82"/>
      <c r="W2257" s="82"/>
      <c r="X2257" s="82"/>
    </row>
    <row r="2258" spans="20:24" x14ac:dyDescent="0.25">
      <c r="T2258" s="81" t="s">
        <v>253</v>
      </c>
      <c r="U2258" s="82"/>
      <c r="V2258" s="82"/>
      <c r="W2258" s="82"/>
      <c r="X2258" s="82"/>
    </row>
    <row r="2259" spans="20:24" x14ac:dyDescent="0.25">
      <c r="T2259" s="82" t="s">
        <v>254</v>
      </c>
      <c r="U2259" s="82"/>
      <c r="V2259" s="82"/>
      <c r="W2259" s="82"/>
      <c r="X2259" s="82"/>
    </row>
    <row r="2260" spans="20:24" x14ac:dyDescent="0.25">
      <c r="T2260" s="82" t="s">
        <v>255</v>
      </c>
      <c r="U2260" s="82"/>
      <c r="V2260" s="82"/>
      <c r="W2260" s="82"/>
      <c r="X2260" s="82"/>
    </row>
    <row r="2261" spans="20:24" x14ac:dyDescent="0.25">
      <c r="T2261" s="82" t="s">
        <v>256</v>
      </c>
      <c r="U2261" s="82"/>
      <c r="V2261" s="82"/>
      <c r="W2261" s="82"/>
      <c r="X2261" s="82"/>
    </row>
    <row r="2262" spans="20:24" x14ac:dyDescent="0.25">
      <c r="T2262" s="82" t="s">
        <v>257</v>
      </c>
      <c r="U2262" s="82"/>
      <c r="V2262" s="82"/>
      <c r="W2262" s="82"/>
      <c r="X2262" s="82"/>
    </row>
    <row r="2263" spans="20:24" x14ac:dyDescent="0.25">
      <c r="T2263" s="82" t="s">
        <v>258</v>
      </c>
      <c r="U2263" s="82"/>
      <c r="V2263" s="82"/>
      <c r="W2263" s="82"/>
      <c r="X2263" s="82"/>
    </row>
    <row r="2264" spans="20:24" x14ac:dyDescent="0.25">
      <c r="T2264" s="82" t="s">
        <v>259</v>
      </c>
      <c r="U2264" s="82"/>
      <c r="V2264" s="82"/>
      <c r="W2264" s="82"/>
      <c r="X2264" s="82"/>
    </row>
    <row r="2265" spans="20:24" x14ac:dyDescent="0.25">
      <c r="T2265" s="82" t="s">
        <v>260</v>
      </c>
      <c r="U2265" s="82"/>
      <c r="V2265" s="82"/>
      <c r="W2265" s="82"/>
      <c r="X2265" s="82"/>
    </row>
    <row r="2266" spans="20:24" x14ac:dyDescent="0.25">
      <c r="T2266" s="82" t="s">
        <v>261</v>
      </c>
      <c r="U2266" s="82"/>
      <c r="V2266" s="82"/>
      <c r="W2266" s="82"/>
      <c r="X2266" s="82"/>
    </row>
    <row r="2267" spans="20:24" x14ac:dyDescent="0.25">
      <c r="T2267" s="82" t="s">
        <v>262</v>
      </c>
      <c r="U2267" s="82"/>
      <c r="V2267" s="82"/>
      <c r="W2267" s="82"/>
      <c r="X2267" s="82"/>
    </row>
    <row r="2268" spans="20:24" x14ac:dyDescent="0.25">
      <c r="T2268" s="82" t="s">
        <v>263</v>
      </c>
      <c r="U2268" s="82"/>
      <c r="V2268" s="82"/>
      <c r="W2268" s="82"/>
      <c r="X2268" s="82"/>
    </row>
    <row r="2269" spans="20:24" x14ac:dyDescent="0.25">
      <c r="T2269" s="82" t="s">
        <v>264</v>
      </c>
      <c r="U2269" s="82"/>
      <c r="V2269" s="82"/>
      <c r="W2269" s="82"/>
      <c r="X2269" s="82"/>
    </row>
    <row r="2270" spans="20:24" x14ac:dyDescent="0.25">
      <c r="T2270" s="82" t="s">
        <v>265</v>
      </c>
      <c r="U2270" s="82"/>
      <c r="V2270" s="82"/>
      <c r="W2270" s="82"/>
      <c r="X2270" s="82"/>
    </row>
    <row r="2271" spans="20:24" x14ac:dyDescent="0.25">
      <c r="T2271" s="82" t="s">
        <v>266</v>
      </c>
      <c r="U2271" s="82"/>
      <c r="V2271" s="82"/>
      <c r="W2271" s="82"/>
      <c r="X2271" s="82"/>
    </row>
    <row r="2272" spans="20:24" x14ac:dyDescent="0.25">
      <c r="T2272" s="82" t="s">
        <v>267</v>
      </c>
      <c r="U2272" s="82"/>
      <c r="V2272" s="82"/>
      <c r="W2272" s="82"/>
      <c r="X2272" s="82"/>
    </row>
    <row r="2273" spans="20:24" x14ac:dyDescent="0.25">
      <c r="T2273" s="82" t="s">
        <v>268</v>
      </c>
      <c r="U2273" s="82"/>
      <c r="V2273" s="82"/>
      <c r="W2273" s="82"/>
      <c r="X2273" s="82"/>
    </row>
    <row r="2274" spans="20:24" x14ac:dyDescent="0.25">
      <c r="T2274" s="82" t="s">
        <v>269</v>
      </c>
      <c r="U2274" s="82"/>
      <c r="V2274" s="82"/>
      <c r="W2274" s="82"/>
      <c r="X2274" s="82"/>
    </row>
    <row r="2275" spans="20:24" x14ac:dyDescent="0.25">
      <c r="T2275" s="82" t="s">
        <v>270</v>
      </c>
      <c r="U2275" s="82"/>
      <c r="V2275" s="82"/>
      <c r="W2275" s="82"/>
      <c r="X2275" s="82"/>
    </row>
    <row r="2276" spans="20:24" x14ac:dyDescent="0.25">
      <c r="T2276" s="82" t="s">
        <v>271</v>
      </c>
      <c r="U2276" s="82"/>
      <c r="V2276" s="82"/>
      <c r="W2276" s="82"/>
      <c r="X2276" s="82"/>
    </row>
    <row r="2277" spans="20:24" x14ac:dyDescent="0.25">
      <c r="T2277" s="82" t="s">
        <v>272</v>
      </c>
      <c r="U2277" s="82"/>
      <c r="V2277" s="82"/>
      <c r="W2277" s="82"/>
      <c r="X2277" s="82"/>
    </row>
    <row r="2278" spans="20:24" x14ac:dyDescent="0.25">
      <c r="T2278" s="82" t="s">
        <v>273</v>
      </c>
      <c r="U2278" s="82"/>
      <c r="V2278" s="82"/>
      <c r="W2278" s="82"/>
      <c r="X2278" s="82"/>
    </row>
    <row r="2279" spans="20:24" x14ac:dyDescent="0.25">
      <c r="T2279" s="82" t="s">
        <v>274</v>
      </c>
      <c r="U2279" s="82"/>
      <c r="V2279" s="82"/>
      <c r="W2279" s="82"/>
      <c r="X2279" s="82"/>
    </row>
    <row r="2280" spans="20:24" x14ac:dyDescent="0.25">
      <c r="T2280" s="81" t="s">
        <v>275</v>
      </c>
      <c r="U2280" s="82"/>
      <c r="V2280" s="82"/>
      <c r="W2280" s="82"/>
      <c r="X2280" s="82"/>
    </row>
    <row r="2281" spans="20:24" x14ac:dyDescent="0.25">
      <c r="T2281" s="82" t="s">
        <v>276</v>
      </c>
      <c r="U2281" s="83"/>
      <c r="V2281" s="82"/>
      <c r="W2281" s="82"/>
      <c r="X2281" s="82"/>
    </row>
    <row r="2282" spans="20:24" x14ac:dyDescent="0.25">
      <c r="T2282" s="82" t="s">
        <v>277</v>
      </c>
      <c r="U2282" s="82"/>
      <c r="V2282" s="82"/>
      <c r="W2282" s="82"/>
      <c r="X2282" s="82"/>
    </row>
    <row r="2283" spans="20:24" x14ac:dyDescent="0.25">
      <c r="T2283" s="82" t="s">
        <v>278</v>
      </c>
      <c r="U2283" s="82"/>
      <c r="V2283" s="82"/>
      <c r="W2283" s="82"/>
      <c r="X2283" s="82"/>
    </row>
    <row r="2284" spans="20:24" x14ac:dyDescent="0.25">
      <c r="T2284" s="82" t="s">
        <v>279</v>
      </c>
      <c r="U2284" s="82"/>
      <c r="V2284" s="82"/>
      <c r="W2284" s="82"/>
      <c r="X2284" s="82"/>
    </row>
    <row r="2285" spans="20:24" x14ac:dyDescent="0.25">
      <c r="T2285" s="82" t="s">
        <v>280</v>
      </c>
      <c r="U2285" s="82"/>
      <c r="V2285" s="82"/>
      <c r="W2285" s="82"/>
      <c r="X2285" s="82"/>
    </row>
    <row r="2286" spans="20:24" x14ac:dyDescent="0.25">
      <c r="T2286" s="82" t="s">
        <v>281</v>
      </c>
      <c r="U2286" s="82"/>
      <c r="V2286" s="82"/>
      <c r="W2286" s="82"/>
      <c r="X2286" s="82"/>
    </row>
    <row r="2287" spans="20:24" x14ac:dyDescent="0.25">
      <c r="T2287" s="82" t="s">
        <v>282</v>
      </c>
      <c r="U2287" s="82"/>
      <c r="V2287" s="82"/>
      <c r="W2287" s="82"/>
      <c r="X2287" s="82"/>
    </row>
    <row r="2288" spans="20:24" x14ac:dyDescent="0.25">
      <c r="T2288" s="82" t="s">
        <v>283</v>
      </c>
      <c r="U2288" s="82"/>
      <c r="V2288" s="82"/>
      <c r="W2288" s="82"/>
      <c r="X2288" s="82"/>
    </row>
    <row r="2289" spans="20:24" x14ac:dyDescent="0.25">
      <c r="T2289" s="82" t="s">
        <v>284</v>
      </c>
      <c r="U2289" s="82"/>
      <c r="V2289" s="82"/>
      <c r="W2289" s="82"/>
      <c r="X2289" s="82"/>
    </row>
    <row r="2290" spans="20:24" x14ac:dyDescent="0.25">
      <c r="T2290" s="82" t="s">
        <v>285</v>
      </c>
      <c r="U2290" s="82"/>
      <c r="V2290" s="82"/>
      <c r="W2290" s="82"/>
      <c r="X2290" s="82"/>
    </row>
    <row r="2291" spans="20:24" x14ac:dyDescent="0.25">
      <c r="T2291" s="82" t="s">
        <v>286</v>
      </c>
      <c r="U2291" s="82"/>
      <c r="V2291" s="82"/>
      <c r="W2291" s="82"/>
      <c r="X2291" s="82"/>
    </row>
    <row r="2292" spans="20:24" x14ac:dyDescent="0.25">
      <c r="T2292" s="82" t="s">
        <v>287</v>
      </c>
      <c r="U2292" s="82"/>
      <c r="V2292" s="82"/>
      <c r="W2292" s="82"/>
      <c r="X2292" s="82"/>
    </row>
    <row r="2293" spans="20:24" x14ac:dyDescent="0.25">
      <c r="T2293" s="81" t="s">
        <v>288</v>
      </c>
      <c r="U2293" s="82"/>
      <c r="V2293" s="82"/>
      <c r="W2293" s="82"/>
      <c r="X2293" s="82"/>
    </row>
    <row r="2294" spans="20:24" x14ac:dyDescent="0.25">
      <c r="T2294" s="82" t="s">
        <v>289</v>
      </c>
      <c r="U2294" s="82"/>
      <c r="V2294" s="82"/>
      <c r="W2294" s="82"/>
      <c r="X2294" s="82"/>
    </row>
    <row r="2295" spans="20:24" x14ac:dyDescent="0.25">
      <c r="T2295" s="81" t="s">
        <v>290</v>
      </c>
      <c r="U2295" s="82"/>
      <c r="V2295" s="82"/>
      <c r="W2295" s="82"/>
      <c r="X2295" s="82"/>
    </row>
    <row r="2296" spans="20:24" x14ac:dyDescent="0.25">
      <c r="T2296" s="82" t="s">
        <v>291</v>
      </c>
      <c r="U2296" s="82"/>
      <c r="V2296" s="82"/>
      <c r="W2296" s="82"/>
      <c r="X2296" s="82"/>
    </row>
    <row r="2297" spans="20:24" x14ac:dyDescent="0.25">
      <c r="T2297" s="82" t="s">
        <v>281</v>
      </c>
      <c r="U2297" s="82"/>
      <c r="V2297" s="82"/>
      <c r="W2297" s="82"/>
      <c r="X2297" s="82"/>
    </row>
    <row r="2298" spans="20:24" x14ac:dyDescent="0.25">
      <c r="T2298" s="82" t="s">
        <v>292</v>
      </c>
      <c r="U2298" s="82"/>
      <c r="V2298" s="82"/>
      <c r="W2298" s="82"/>
      <c r="X2298" s="82"/>
    </row>
    <row r="2299" spans="20:24" x14ac:dyDescent="0.25">
      <c r="T2299" s="82" t="s">
        <v>293</v>
      </c>
      <c r="U2299" s="82"/>
      <c r="V2299" s="82"/>
      <c r="W2299" s="82"/>
      <c r="X2299" s="82"/>
    </row>
    <row r="2300" spans="20:24" x14ac:dyDescent="0.25">
      <c r="T2300" s="82" t="s">
        <v>294</v>
      </c>
      <c r="U2300" s="82"/>
      <c r="V2300" s="82"/>
      <c r="W2300" s="82"/>
      <c r="X2300" s="82"/>
    </row>
    <row r="2301" spans="20:24" x14ac:dyDescent="0.25">
      <c r="T2301" s="82" t="s">
        <v>295</v>
      </c>
      <c r="U2301" s="82"/>
      <c r="V2301" s="82"/>
      <c r="W2301" s="82"/>
      <c r="X2301" s="82"/>
    </row>
    <row r="2302" spans="20:24" x14ac:dyDescent="0.25">
      <c r="T2302" s="82" t="s">
        <v>296</v>
      </c>
      <c r="U2302" s="82"/>
      <c r="V2302" s="82"/>
      <c r="W2302" s="82"/>
      <c r="X2302" s="82"/>
    </row>
    <row r="2303" spans="20:24" x14ac:dyDescent="0.25">
      <c r="T2303" s="82" t="s">
        <v>297</v>
      </c>
      <c r="U2303" s="82"/>
      <c r="V2303" s="82"/>
      <c r="W2303" s="82"/>
      <c r="X2303" s="82"/>
    </row>
    <row r="2368" ht="15" customHeight="1" x14ac:dyDescent="0.25"/>
    <row r="2369" ht="50.1" customHeight="1" x14ac:dyDescent="0.25"/>
  </sheetData>
  <mergeCells count="22">
    <mergeCell ref="T2253:X2253"/>
    <mergeCell ref="T2:T3"/>
    <mergeCell ref="U2:U3"/>
    <mergeCell ref="V2:V3"/>
    <mergeCell ref="W2:W3"/>
    <mergeCell ref="X2:X3"/>
    <mergeCell ref="R2:R3"/>
    <mergeCell ref="A1:J1"/>
    <mergeCell ref="L1:N1"/>
    <mergeCell ref="P1:R1"/>
    <mergeCell ref="T1:X1"/>
    <mergeCell ref="A2:A3"/>
    <mergeCell ref="B2:B3"/>
    <mergeCell ref="C2:E2"/>
    <mergeCell ref="F2:H2"/>
    <mergeCell ref="I2:I3"/>
    <mergeCell ref="J2:J3"/>
    <mergeCell ref="L2:L3"/>
    <mergeCell ref="M2:M3"/>
    <mergeCell ref="N2:N3"/>
    <mergeCell ref="P2:P3"/>
    <mergeCell ref="Q2:Q3"/>
  </mergeCells>
  <pageMargins left="0.511811024" right="0.511811024" top="0.78740157499999996" bottom="0.78740157499999996" header="0.31496062000000002" footer="0.31496062000000002"/>
  <pageSetup paperSize="9" scale="2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54C02-852A-4C19-9B30-446FEADE0EC4}">
  <dimension ref="A3:BB73"/>
  <sheetViews>
    <sheetView workbookViewId="0">
      <selection activeCell="M25" sqref="M25"/>
    </sheetView>
  </sheetViews>
  <sheetFormatPr defaultRowHeight="15" x14ac:dyDescent="0.25"/>
  <cols>
    <col min="1" max="1" width="18.7109375" bestFit="1" customWidth="1"/>
    <col min="2" max="2" width="22.7109375" bestFit="1" customWidth="1"/>
    <col min="3" max="3" width="27.85546875" bestFit="1" customWidth="1"/>
    <col min="4" max="4" width="18.7109375" bestFit="1" customWidth="1"/>
    <col min="5" max="5" width="23" bestFit="1" customWidth="1"/>
    <col min="6" max="6" width="27.28515625" bestFit="1" customWidth="1"/>
    <col min="7" max="7" width="8" customWidth="1"/>
    <col min="8" max="8" width="14" bestFit="1" customWidth="1"/>
    <col min="9" max="9" width="13.140625" bestFit="1" customWidth="1"/>
    <col min="10" max="10" width="10.7109375" bestFit="1" customWidth="1"/>
    <col min="11" max="11" width="9.85546875" customWidth="1"/>
    <col min="12" max="12" width="18.7109375" bestFit="1" customWidth="1"/>
    <col min="13" max="13" width="22.7109375" bestFit="1" customWidth="1"/>
    <col min="14" max="14" width="27.85546875" bestFit="1" customWidth="1"/>
    <col min="15" max="15" width="18.7109375" bestFit="1" customWidth="1"/>
    <col min="16" max="16" width="23" bestFit="1" customWidth="1"/>
    <col min="17" max="17" width="27.28515625" bestFit="1" customWidth="1"/>
    <col min="20" max="20" width="8.85546875" bestFit="1" customWidth="1"/>
    <col min="23" max="23" width="18.7109375" bestFit="1" customWidth="1"/>
    <col min="24" max="24" width="22.7109375" bestFit="1" customWidth="1"/>
    <col min="25" max="25" width="27.85546875" bestFit="1" customWidth="1"/>
    <col min="26" max="26" width="18.7109375" bestFit="1" customWidth="1"/>
    <col min="27" max="27" width="23" bestFit="1" customWidth="1"/>
    <col min="28" max="28" width="27.28515625" bestFit="1" customWidth="1"/>
    <col min="30" max="30" width="11.85546875" bestFit="1" customWidth="1"/>
    <col min="31" max="32" width="9.85546875" bestFit="1" customWidth="1"/>
    <col min="34" max="34" width="18.7109375" bestFit="1" customWidth="1"/>
    <col min="35" max="35" width="22.7109375" bestFit="1" customWidth="1"/>
    <col min="36" max="36" width="27.85546875" bestFit="1" customWidth="1"/>
    <col min="37" max="37" width="18.7109375" bestFit="1" customWidth="1"/>
    <col min="38" max="38" width="23" bestFit="1" customWidth="1"/>
    <col min="39" max="39" width="27.28515625" bestFit="1" customWidth="1"/>
    <col min="45" max="45" width="18.7109375" bestFit="1" customWidth="1"/>
    <col min="46" max="46" width="23.7109375" bestFit="1" customWidth="1"/>
    <col min="47" max="47" width="28.85546875" bestFit="1" customWidth="1"/>
    <col min="48" max="48" width="18.7109375" bestFit="1" customWidth="1"/>
    <col min="49" max="49" width="23" bestFit="1" customWidth="1"/>
    <col min="50" max="50" width="27.28515625" bestFit="1" customWidth="1"/>
    <col min="52" max="53" width="11.140625" bestFit="1" customWidth="1"/>
  </cols>
  <sheetData>
    <row r="3" spans="1:54" x14ac:dyDescent="0.25">
      <c r="A3" s="11" t="s">
        <v>298</v>
      </c>
      <c r="B3" t="s">
        <v>299</v>
      </c>
      <c r="C3" t="s">
        <v>300</v>
      </c>
      <c r="D3" s="11" t="s">
        <v>298</v>
      </c>
      <c r="E3" t="s">
        <v>301</v>
      </c>
      <c r="F3" t="s">
        <v>302</v>
      </c>
      <c r="L3" s="11" t="s">
        <v>298</v>
      </c>
      <c r="M3" t="s">
        <v>299</v>
      </c>
      <c r="N3" t="s">
        <v>300</v>
      </c>
      <c r="O3" s="11" t="s">
        <v>298</v>
      </c>
      <c r="P3" t="s">
        <v>301</v>
      </c>
      <c r="Q3" t="s">
        <v>302</v>
      </c>
      <c r="W3" s="11" t="s">
        <v>298</v>
      </c>
      <c r="X3" t="s">
        <v>299</v>
      </c>
      <c r="Y3" t="s">
        <v>300</v>
      </c>
      <c r="Z3" s="11" t="s">
        <v>298</v>
      </c>
      <c r="AA3" t="s">
        <v>301</v>
      </c>
      <c r="AB3" t="s">
        <v>302</v>
      </c>
      <c r="AH3" s="11" t="s">
        <v>298</v>
      </c>
      <c r="AI3" t="s">
        <v>299</v>
      </c>
      <c r="AJ3" t="s">
        <v>300</v>
      </c>
      <c r="AK3" s="11" t="s">
        <v>298</v>
      </c>
      <c r="AL3" t="s">
        <v>301</v>
      </c>
      <c r="AM3" t="s">
        <v>302</v>
      </c>
      <c r="AS3" s="11" t="s">
        <v>298</v>
      </c>
      <c r="AT3" t="s">
        <v>299</v>
      </c>
      <c r="AU3" t="s">
        <v>300</v>
      </c>
      <c r="AV3" s="11" t="s">
        <v>298</v>
      </c>
      <c r="AW3" t="s">
        <v>301</v>
      </c>
      <c r="AX3" t="s">
        <v>302</v>
      </c>
    </row>
    <row r="4" spans="1:54" x14ac:dyDescent="0.25">
      <c r="A4" s="12" t="s">
        <v>76</v>
      </c>
      <c r="B4" s="10">
        <v>4635502</v>
      </c>
      <c r="C4" s="10">
        <v>1099691.3999999999</v>
      </c>
      <c r="D4" s="12" t="s">
        <v>76</v>
      </c>
      <c r="E4" s="10">
        <v>832505</v>
      </c>
      <c r="F4" s="10">
        <v>311943</v>
      </c>
      <c r="H4" s="44" t="s">
        <v>76</v>
      </c>
      <c r="I4" s="42">
        <f>SUM(I5:I32)</f>
        <v>5468007</v>
      </c>
      <c r="J4" s="42">
        <f>SUM(J5:J32)</f>
        <v>1411634.4</v>
      </c>
      <c r="K4" s="42"/>
      <c r="L4" s="12" t="s">
        <v>87</v>
      </c>
      <c r="M4" s="10">
        <v>2308380</v>
      </c>
      <c r="N4" s="10">
        <v>490397</v>
      </c>
      <c r="O4" s="12" t="s">
        <v>87</v>
      </c>
      <c r="P4" s="10">
        <v>99384</v>
      </c>
      <c r="Q4" s="10">
        <v>41458</v>
      </c>
      <c r="S4" s="44" t="s">
        <v>87</v>
      </c>
      <c r="T4" s="42">
        <f>SUM(T5:T24)</f>
        <v>4815528</v>
      </c>
      <c r="U4" s="42">
        <f>SUM(U5:U24)</f>
        <v>1063710</v>
      </c>
      <c r="W4" s="12" t="s">
        <v>90</v>
      </c>
      <c r="X4" s="10">
        <v>26438702</v>
      </c>
      <c r="Y4" s="10">
        <v>8357119.8499999996</v>
      </c>
      <c r="Z4" s="12" t="s">
        <v>90</v>
      </c>
      <c r="AA4" s="10">
        <v>543795</v>
      </c>
      <c r="AB4" s="10">
        <v>212013</v>
      </c>
      <c r="AD4" s="44" t="s">
        <v>90</v>
      </c>
      <c r="AE4" s="42">
        <f>SUM(AE5:AE25)</f>
        <v>26982497</v>
      </c>
      <c r="AF4" s="42">
        <f>SUM(AF5:AF25)</f>
        <v>8569132.8499999996</v>
      </c>
      <c r="AH4" s="12" t="s">
        <v>99</v>
      </c>
      <c r="AI4" s="10">
        <v>29254</v>
      </c>
      <c r="AJ4" s="10">
        <v>11691</v>
      </c>
      <c r="AK4" s="12" t="s">
        <v>99</v>
      </c>
      <c r="AL4" s="10">
        <v>402466</v>
      </c>
      <c r="AM4" s="10">
        <v>132300</v>
      </c>
      <c r="AO4" s="44" t="s">
        <v>99</v>
      </c>
      <c r="AP4" s="42">
        <f>SUM(AP5:AP27)</f>
        <v>863440</v>
      </c>
      <c r="AQ4" s="42">
        <f>SUM(AQ5:AQ27)</f>
        <v>287982</v>
      </c>
      <c r="AS4" s="12" t="s">
        <v>103</v>
      </c>
      <c r="AT4" s="10">
        <v>1126487</v>
      </c>
      <c r="AU4" s="10">
        <v>330029.95</v>
      </c>
      <c r="AV4" s="12" t="s">
        <v>103</v>
      </c>
      <c r="AW4" s="10">
        <v>433639</v>
      </c>
      <c r="AX4" s="10">
        <v>96533</v>
      </c>
      <c r="AZ4" s="44" t="s">
        <v>103</v>
      </c>
      <c r="BA4" s="42">
        <f>SUM(BA5:BA26)</f>
        <v>3120252</v>
      </c>
      <c r="BB4" s="42">
        <f>SUM(BB5:BB26)</f>
        <v>853125.9</v>
      </c>
    </row>
    <row r="5" spans="1:54" x14ac:dyDescent="0.25">
      <c r="A5" s="31" t="s">
        <v>30</v>
      </c>
      <c r="B5" s="10">
        <v>3755</v>
      </c>
      <c r="C5" s="10">
        <v>1280</v>
      </c>
      <c r="D5" s="31" t="s">
        <v>28</v>
      </c>
      <c r="E5" s="10">
        <v>672</v>
      </c>
      <c r="F5" s="10">
        <v>298</v>
      </c>
      <c r="H5" s="46" t="s">
        <v>28</v>
      </c>
      <c r="I5" s="47">
        <f>E5</f>
        <v>672</v>
      </c>
      <c r="J5" s="47">
        <f>F5</f>
        <v>298</v>
      </c>
      <c r="K5" s="10"/>
      <c r="L5" s="31" t="s">
        <v>29</v>
      </c>
      <c r="M5" s="10">
        <v>24756</v>
      </c>
      <c r="N5" s="10">
        <v>16921</v>
      </c>
      <c r="O5" s="31" t="s">
        <v>29</v>
      </c>
      <c r="P5" s="10">
        <v>9143</v>
      </c>
      <c r="Q5" s="10">
        <v>3656</v>
      </c>
      <c r="S5" s="46" t="s">
        <v>29</v>
      </c>
      <c r="T5" s="10">
        <f>M5+P5</f>
        <v>33899</v>
      </c>
      <c r="U5" s="10">
        <f>N5+Q5</f>
        <v>20577</v>
      </c>
      <c r="W5" s="31" t="s">
        <v>29</v>
      </c>
      <c r="X5" s="10">
        <v>88826</v>
      </c>
      <c r="Y5" s="10">
        <v>6106</v>
      </c>
      <c r="Z5" s="31" t="s">
        <v>29</v>
      </c>
      <c r="AA5" s="10">
        <v>13460</v>
      </c>
      <c r="AB5" s="10">
        <v>6091</v>
      </c>
      <c r="AD5" s="46" t="s">
        <v>29</v>
      </c>
      <c r="AE5" s="10">
        <f>X5+AA5</f>
        <v>102286</v>
      </c>
      <c r="AF5" s="10">
        <f>Y5+AB5</f>
        <v>12197</v>
      </c>
      <c r="AH5" s="31" t="s">
        <v>29</v>
      </c>
      <c r="AI5" s="10">
        <v>3904</v>
      </c>
      <c r="AJ5" s="10">
        <v>3875</v>
      </c>
      <c r="AK5" s="31" t="s">
        <v>29</v>
      </c>
      <c r="AL5" s="10">
        <v>19849</v>
      </c>
      <c r="AM5" s="10">
        <v>3075</v>
      </c>
      <c r="AO5" s="46" t="s">
        <v>29</v>
      </c>
      <c r="AP5" s="10">
        <f>AI5+AL5</f>
        <v>23753</v>
      </c>
      <c r="AQ5" s="10">
        <f>AJ5+AM5</f>
        <v>6950</v>
      </c>
      <c r="AS5" s="31" t="s">
        <v>29</v>
      </c>
      <c r="AT5" s="10">
        <v>9885</v>
      </c>
      <c r="AU5" s="10">
        <v>7228</v>
      </c>
      <c r="AV5" s="31" t="s">
        <v>29</v>
      </c>
      <c r="AW5" s="10">
        <v>8955</v>
      </c>
      <c r="AX5" s="10">
        <v>514</v>
      </c>
      <c r="AZ5" s="46" t="s">
        <v>29</v>
      </c>
      <c r="BA5" s="10">
        <f t="shared" ref="BA5:BB11" si="0">AT5+AW5</f>
        <v>18840</v>
      </c>
      <c r="BB5" s="10">
        <f t="shared" si="0"/>
        <v>7742</v>
      </c>
    </row>
    <row r="6" spans="1:54" x14ac:dyDescent="0.25">
      <c r="A6" s="31" t="s">
        <v>31</v>
      </c>
      <c r="B6" s="10">
        <v>756</v>
      </c>
      <c r="C6" s="10">
        <v>756</v>
      </c>
      <c r="D6" s="31" t="s">
        <v>29</v>
      </c>
      <c r="E6" s="10">
        <v>5585</v>
      </c>
      <c r="F6" s="10">
        <v>467</v>
      </c>
      <c r="H6" s="46" t="s">
        <v>29</v>
      </c>
      <c r="I6" s="47">
        <f>E6</f>
        <v>5585</v>
      </c>
      <c r="J6" s="47">
        <f>F6</f>
        <v>467</v>
      </c>
      <c r="K6" s="10"/>
      <c r="L6" s="31" t="s">
        <v>30</v>
      </c>
      <c r="M6" s="10">
        <v>34322</v>
      </c>
      <c r="N6" s="10">
        <v>13852</v>
      </c>
      <c r="O6" s="31" t="s">
        <v>30</v>
      </c>
      <c r="P6" s="10">
        <v>35</v>
      </c>
      <c r="Q6" s="10">
        <v>35</v>
      </c>
      <c r="S6" s="46" t="s">
        <v>30</v>
      </c>
      <c r="T6" s="10">
        <f t="shared" ref="T6:U7" si="1">M6+P6</f>
        <v>34357</v>
      </c>
      <c r="U6" s="10">
        <f t="shared" si="1"/>
        <v>13887</v>
      </c>
      <c r="W6" s="31" t="s">
        <v>30</v>
      </c>
      <c r="X6" s="10">
        <v>460374</v>
      </c>
      <c r="Y6" s="10">
        <v>96531</v>
      </c>
      <c r="Z6" s="31" t="s">
        <v>30</v>
      </c>
      <c r="AA6" s="10">
        <v>699</v>
      </c>
      <c r="AB6" s="10">
        <v>29</v>
      </c>
      <c r="AD6" s="46" t="s">
        <v>30</v>
      </c>
      <c r="AE6" s="10">
        <f t="shared" ref="AE6:AF25" si="2">X6+AA6</f>
        <v>461073</v>
      </c>
      <c r="AF6" s="10">
        <f t="shared" si="2"/>
        <v>96560</v>
      </c>
      <c r="AH6" s="31" t="s">
        <v>30</v>
      </c>
      <c r="AI6" s="10">
        <v>2172</v>
      </c>
      <c r="AJ6" s="10">
        <v>890</v>
      </c>
      <c r="AK6" s="31" t="s">
        <v>30</v>
      </c>
      <c r="AL6" s="10">
        <v>4293</v>
      </c>
      <c r="AM6" s="10">
        <v>461</v>
      </c>
      <c r="AO6" s="46" t="s">
        <v>30</v>
      </c>
      <c r="AP6" s="10">
        <f>AI6+AL6</f>
        <v>6465</v>
      </c>
      <c r="AQ6" s="10">
        <f>AJ6+AM6</f>
        <v>1351</v>
      </c>
      <c r="AS6" s="31" t="s">
        <v>30</v>
      </c>
      <c r="AT6" s="10">
        <v>9799</v>
      </c>
      <c r="AU6" s="10">
        <v>5732</v>
      </c>
      <c r="AV6" s="31" t="s">
        <v>30</v>
      </c>
      <c r="AW6" s="10">
        <v>2558</v>
      </c>
      <c r="AX6" s="10">
        <v>1577</v>
      </c>
      <c r="AZ6" s="46" t="s">
        <v>30</v>
      </c>
      <c r="BA6" s="10">
        <f t="shared" si="0"/>
        <v>12357</v>
      </c>
      <c r="BB6" s="10">
        <f t="shared" si="0"/>
        <v>7309</v>
      </c>
    </row>
    <row r="7" spans="1:54" x14ac:dyDescent="0.25">
      <c r="A7" s="31" t="s">
        <v>33</v>
      </c>
      <c r="B7" s="10">
        <v>408096</v>
      </c>
      <c r="C7" s="10">
        <v>82744</v>
      </c>
      <c r="D7" s="31" t="s">
        <v>30</v>
      </c>
      <c r="E7" s="10">
        <v>3312</v>
      </c>
      <c r="F7" s="10">
        <v>1758</v>
      </c>
      <c r="H7" s="46" t="s">
        <v>30</v>
      </c>
      <c r="I7" s="47">
        <f>B5+E7</f>
        <v>7067</v>
      </c>
      <c r="J7" s="47">
        <f>C5+F7</f>
        <v>3038</v>
      </c>
      <c r="K7" s="10"/>
      <c r="L7" s="31" t="s">
        <v>31</v>
      </c>
      <c r="M7" s="10">
        <v>19779</v>
      </c>
      <c r="N7" s="10"/>
      <c r="O7" s="31" t="s">
        <v>31</v>
      </c>
      <c r="P7" s="10">
        <v>126</v>
      </c>
      <c r="Q7" s="10"/>
      <c r="S7" s="46" t="s">
        <v>31</v>
      </c>
      <c r="T7" s="10">
        <f t="shared" si="1"/>
        <v>19905</v>
      </c>
      <c r="U7" s="10">
        <f t="shared" si="1"/>
        <v>0</v>
      </c>
      <c r="W7" s="31" t="s">
        <v>31</v>
      </c>
      <c r="X7" s="10">
        <v>32439</v>
      </c>
      <c r="Y7" s="10"/>
      <c r="Z7" s="31" t="s">
        <v>31</v>
      </c>
      <c r="AA7" s="10">
        <v>2702</v>
      </c>
      <c r="AB7" s="10">
        <v>235</v>
      </c>
      <c r="AD7" s="46" t="s">
        <v>31</v>
      </c>
      <c r="AE7" s="10">
        <f t="shared" si="2"/>
        <v>35141</v>
      </c>
      <c r="AF7" s="10">
        <f t="shared" si="2"/>
        <v>235</v>
      </c>
      <c r="AH7" s="31" t="s">
        <v>40</v>
      </c>
      <c r="AI7" s="10">
        <v>750</v>
      </c>
      <c r="AJ7" s="10">
        <v>750</v>
      </c>
      <c r="AK7" s="31" t="s">
        <v>31</v>
      </c>
      <c r="AL7" s="10">
        <v>269</v>
      </c>
      <c r="AM7" s="10"/>
      <c r="AO7" s="46" t="s">
        <v>31</v>
      </c>
      <c r="AP7" s="10">
        <f t="shared" ref="AP7:AP15" si="3">AL7</f>
        <v>269</v>
      </c>
      <c r="AQ7" s="10">
        <f t="shared" ref="AQ7:AQ15" si="4">AM7</f>
        <v>0</v>
      </c>
      <c r="AS7" s="31" t="s">
        <v>31</v>
      </c>
      <c r="AT7" s="10">
        <v>2845</v>
      </c>
      <c r="AU7" s="10">
        <v>1278</v>
      </c>
      <c r="AV7" s="31" t="s">
        <v>31</v>
      </c>
      <c r="AW7" s="10">
        <v>1067</v>
      </c>
      <c r="AX7" s="10">
        <v>558</v>
      </c>
      <c r="AZ7" s="46" t="s">
        <v>31</v>
      </c>
      <c r="BA7" s="10">
        <f t="shared" si="0"/>
        <v>3912</v>
      </c>
      <c r="BB7" s="10">
        <f t="shared" si="0"/>
        <v>1836</v>
      </c>
    </row>
    <row r="8" spans="1:54" x14ac:dyDescent="0.25">
      <c r="A8" s="31" t="s">
        <v>34</v>
      </c>
      <c r="B8" s="10">
        <v>193813</v>
      </c>
      <c r="C8" s="10">
        <v>61694</v>
      </c>
      <c r="D8" s="31" t="s">
        <v>31</v>
      </c>
      <c r="E8" s="10">
        <v>2261</v>
      </c>
      <c r="F8" s="10">
        <v>1197</v>
      </c>
      <c r="H8" s="46" t="s">
        <v>31</v>
      </c>
      <c r="I8" s="47">
        <f>B6+E8</f>
        <v>3017</v>
      </c>
      <c r="J8" s="47">
        <f>C6+F8</f>
        <v>1953</v>
      </c>
      <c r="K8" s="10"/>
      <c r="L8" s="31" t="s">
        <v>33</v>
      </c>
      <c r="M8" s="10">
        <v>457339</v>
      </c>
      <c r="N8" s="10">
        <v>1768</v>
      </c>
      <c r="O8" s="31" t="s">
        <v>32</v>
      </c>
      <c r="P8" s="10">
        <v>158</v>
      </c>
      <c r="Q8" s="10">
        <v>0</v>
      </c>
      <c r="S8" s="46" t="s">
        <v>32</v>
      </c>
      <c r="T8" s="10">
        <f>P8</f>
        <v>158</v>
      </c>
      <c r="U8" s="10">
        <f>Q8</f>
        <v>0</v>
      </c>
      <c r="W8" s="31" t="s">
        <v>32</v>
      </c>
      <c r="X8" s="10">
        <v>47618</v>
      </c>
      <c r="Y8" s="10">
        <v>25456</v>
      </c>
      <c r="Z8" s="31" t="s">
        <v>32</v>
      </c>
      <c r="AA8" s="10">
        <v>2469</v>
      </c>
      <c r="AB8" s="10">
        <v>506</v>
      </c>
      <c r="AD8" s="46" t="s">
        <v>32</v>
      </c>
      <c r="AE8" s="10">
        <f t="shared" si="2"/>
        <v>50087</v>
      </c>
      <c r="AF8" s="10">
        <f t="shared" si="2"/>
        <v>25962</v>
      </c>
      <c r="AH8" s="31" t="s">
        <v>41</v>
      </c>
      <c r="AI8" s="10">
        <v>120</v>
      </c>
      <c r="AJ8" s="10">
        <v>0</v>
      </c>
      <c r="AK8" s="31" t="s">
        <v>32</v>
      </c>
      <c r="AL8" s="10">
        <v>2641</v>
      </c>
      <c r="AM8" s="10">
        <v>1708</v>
      </c>
      <c r="AO8" s="46" t="s">
        <v>32</v>
      </c>
      <c r="AP8" s="10">
        <f t="shared" si="3"/>
        <v>2641</v>
      </c>
      <c r="AQ8" s="10">
        <f t="shared" si="4"/>
        <v>1708</v>
      </c>
      <c r="AS8" s="31" t="s">
        <v>33</v>
      </c>
      <c r="AT8" s="10">
        <v>75437</v>
      </c>
      <c r="AU8" s="10">
        <v>30152</v>
      </c>
      <c r="AV8" s="31" t="s">
        <v>32</v>
      </c>
      <c r="AW8" s="10">
        <v>12553</v>
      </c>
      <c r="AX8" s="10">
        <v>7735</v>
      </c>
      <c r="AZ8" s="46" t="s">
        <v>32</v>
      </c>
      <c r="BA8" s="10">
        <f t="shared" si="0"/>
        <v>87990</v>
      </c>
      <c r="BB8" s="10">
        <f t="shared" si="0"/>
        <v>37887</v>
      </c>
    </row>
    <row r="9" spans="1:54" x14ac:dyDescent="0.25">
      <c r="A9" s="31" t="s">
        <v>55</v>
      </c>
      <c r="B9" s="10">
        <v>24259</v>
      </c>
      <c r="C9" s="10">
        <v>0</v>
      </c>
      <c r="D9" s="31" t="s">
        <v>32</v>
      </c>
      <c r="E9" s="10">
        <v>11286</v>
      </c>
      <c r="F9" s="10">
        <v>6577</v>
      </c>
      <c r="H9" s="46" t="s">
        <v>32</v>
      </c>
      <c r="I9" s="47">
        <f>E9</f>
        <v>11286</v>
      </c>
      <c r="J9" s="47">
        <f>F9</f>
        <v>6577</v>
      </c>
      <c r="K9" s="10"/>
      <c r="L9" s="31" t="s">
        <v>34</v>
      </c>
      <c r="M9" s="10">
        <v>275599</v>
      </c>
      <c r="N9" s="10">
        <v>0</v>
      </c>
      <c r="O9" s="31" t="s">
        <v>33</v>
      </c>
      <c r="P9" s="10">
        <v>8701</v>
      </c>
      <c r="Q9" s="10">
        <v>712</v>
      </c>
      <c r="S9" s="46" t="s">
        <v>33</v>
      </c>
      <c r="T9" s="10">
        <f t="shared" ref="T9:U13" si="5">M8+P9</f>
        <v>466040</v>
      </c>
      <c r="U9" s="10">
        <f t="shared" si="5"/>
        <v>2480</v>
      </c>
      <c r="W9" s="31" t="s">
        <v>33</v>
      </c>
      <c r="X9" s="10">
        <v>3661004</v>
      </c>
      <c r="Y9" s="10">
        <v>214737</v>
      </c>
      <c r="Z9" s="31" t="s">
        <v>33</v>
      </c>
      <c r="AA9" s="10">
        <v>49257</v>
      </c>
      <c r="AB9" s="10">
        <v>2952</v>
      </c>
      <c r="AD9" s="46" t="s">
        <v>33</v>
      </c>
      <c r="AE9" s="10">
        <f t="shared" si="2"/>
        <v>3710261</v>
      </c>
      <c r="AF9" s="10">
        <f t="shared" si="2"/>
        <v>217689</v>
      </c>
      <c r="AH9" s="31" t="s">
        <v>46</v>
      </c>
      <c r="AI9" s="10">
        <v>10572</v>
      </c>
      <c r="AJ9" s="10">
        <v>514</v>
      </c>
      <c r="AK9" s="31" t="s">
        <v>33</v>
      </c>
      <c r="AL9" s="10">
        <v>42039</v>
      </c>
      <c r="AM9" s="10">
        <v>19322</v>
      </c>
      <c r="AO9" s="46" t="s">
        <v>33</v>
      </c>
      <c r="AP9" s="10">
        <f t="shared" si="3"/>
        <v>42039</v>
      </c>
      <c r="AQ9" s="10">
        <f t="shared" si="4"/>
        <v>19322</v>
      </c>
      <c r="AS9" s="31" t="s">
        <v>34</v>
      </c>
      <c r="AT9" s="10">
        <v>27034</v>
      </c>
      <c r="AU9" s="10">
        <v>16945</v>
      </c>
      <c r="AV9" s="31" t="s">
        <v>33</v>
      </c>
      <c r="AW9" s="10">
        <v>44530</v>
      </c>
      <c r="AX9" s="10">
        <v>19673</v>
      </c>
      <c r="AZ9" s="46" t="s">
        <v>33</v>
      </c>
      <c r="BA9" s="10">
        <f t="shared" si="0"/>
        <v>71564</v>
      </c>
      <c r="BB9" s="10">
        <f t="shared" si="0"/>
        <v>36618</v>
      </c>
    </row>
    <row r="10" spans="1:54" x14ac:dyDescent="0.25">
      <c r="A10" s="31" t="s">
        <v>36</v>
      </c>
      <c r="B10" s="10">
        <v>44</v>
      </c>
      <c r="C10" s="10">
        <v>0</v>
      </c>
      <c r="D10" s="31" t="s">
        <v>33</v>
      </c>
      <c r="E10" s="10">
        <v>71661</v>
      </c>
      <c r="F10" s="10">
        <v>22816</v>
      </c>
      <c r="H10" s="46" t="s">
        <v>33</v>
      </c>
      <c r="I10" s="47">
        <f t="shared" ref="I10:J12" si="6">B7+E10</f>
        <v>479757</v>
      </c>
      <c r="J10" s="47">
        <f t="shared" si="6"/>
        <v>105560</v>
      </c>
      <c r="K10" s="10"/>
      <c r="L10" s="31" t="s">
        <v>36</v>
      </c>
      <c r="M10" s="10">
        <v>11074</v>
      </c>
      <c r="N10" s="10">
        <v>0</v>
      </c>
      <c r="O10" s="31" t="s">
        <v>34</v>
      </c>
      <c r="P10" s="10">
        <v>20479</v>
      </c>
      <c r="Q10" s="10">
        <v>10346</v>
      </c>
      <c r="S10" s="46" t="s">
        <v>34</v>
      </c>
      <c r="T10" s="10">
        <f t="shared" si="5"/>
        <v>296078</v>
      </c>
      <c r="U10" s="10">
        <f t="shared" si="5"/>
        <v>10346</v>
      </c>
      <c r="W10" s="31" t="s">
        <v>34</v>
      </c>
      <c r="X10" s="10">
        <v>516145</v>
      </c>
      <c r="Y10" s="10">
        <v>512564</v>
      </c>
      <c r="Z10" s="31" t="s">
        <v>34</v>
      </c>
      <c r="AA10" s="10">
        <v>9739</v>
      </c>
      <c r="AB10" s="10">
        <v>7777</v>
      </c>
      <c r="AD10" s="46" t="s">
        <v>34</v>
      </c>
      <c r="AE10" s="10">
        <f t="shared" si="2"/>
        <v>525884</v>
      </c>
      <c r="AF10" s="10">
        <f t="shared" si="2"/>
        <v>520341</v>
      </c>
      <c r="AH10" s="31" t="s">
        <v>51</v>
      </c>
      <c r="AI10" s="10">
        <v>916</v>
      </c>
      <c r="AJ10" s="10">
        <v>0</v>
      </c>
      <c r="AK10" s="31" t="s">
        <v>34</v>
      </c>
      <c r="AL10" s="10">
        <v>354</v>
      </c>
      <c r="AM10" s="10">
        <v>2053</v>
      </c>
      <c r="AO10" s="46" t="s">
        <v>34</v>
      </c>
      <c r="AP10" s="10">
        <f t="shared" si="3"/>
        <v>354</v>
      </c>
      <c r="AQ10" s="10">
        <f t="shared" si="4"/>
        <v>2053</v>
      </c>
      <c r="AS10" s="31" t="s">
        <v>36</v>
      </c>
      <c r="AT10" s="10">
        <v>39073</v>
      </c>
      <c r="AU10" s="10">
        <v>18175</v>
      </c>
      <c r="AV10" s="31" t="s">
        <v>34</v>
      </c>
      <c r="AW10" s="10">
        <v>25299</v>
      </c>
      <c r="AX10" s="10">
        <v>14405</v>
      </c>
      <c r="AZ10" s="46" t="s">
        <v>34</v>
      </c>
      <c r="BA10" s="10">
        <f t="shared" si="0"/>
        <v>64372</v>
      </c>
      <c r="BB10" s="10">
        <f t="shared" si="0"/>
        <v>32580</v>
      </c>
    </row>
    <row r="11" spans="1:54" x14ac:dyDescent="0.25">
      <c r="A11" s="31" t="s">
        <v>38</v>
      </c>
      <c r="B11" s="10">
        <v>16081</v>
      </c>
      <c r="C11" s="10">
        <v>6611.4000000000005</v>
      </c>
      <c r="D11" s="31" t="s">
        <v>34</v>
      </c>
      <c r="E11" s="10">
        <v>19778</v>
      </c>
      <c r="F11" s="10">
        <v>12130</v>
      </c>
      <c r="H11" s="46" t="s">
        <v>34</v>
      </c>
      <c r="I11" s="47">
        <f t="shared" si="6"/>
        <v>213591</v>
      </c>
      <c r="J11" s="47">
        <f t="shared" si="6"/>
        <v>73824</v>
      </c>
      <c r="K11" s="10"/>
      <c r="L11" s="31" t="s">
        <v>37</v>
      </c>
      <c r="M11" s="10">
        <v>5463</v>
      </c>
      <c r="N11" s="10">
        <v>0</v>
      </c>
      <c r="O11" s="31" t="s">
        <v>36</v>
      </c>
      <c r="P11" s="10">
        <v>39</v>
      </c>
      <c r="Q11" s="10">
        <v>0</v>
      </c>
      <c r="S11" s="46" t="s">
        <v>55</v>
      </c>
      <c r="T11" s="10">
        <f t="shared" si="5"/>
        <v>11113</v>
      </c>
      <c r="U11" s="10">
        <f t="shared" si="5"/>
        <v>0</v>
      </c>
      <c r="W11" s="31" t="s">
        <v>55</v>
      </c>
      <c r="X11" s="10">
        <v>83624</v>
      </c>
      <c r="Y11" s="10">
        <v>0</v>
      </c>
      <c r="Z11" s="31" t="s">
        <v>55</v>
      </c>
      <c r="AA11" s="10">
        <v>3480</v>
      </c>
      <c r="AB11" s="10">
        <v>506</v>
      </c>
      <c r="AD11" s="46" t="s">
        <v>55</v>
      </c>
      <c r="AE11" s="10">
        <f t="shared" si="2"/>
        <v>87104</v>
      </c>
      <c r="AF11" s="10">
        <f t="shared" si="2"/>
        <v>506</v>
      </c>
      <c r="AH11" s="31" t="s">
        <v>53</v>
      </c>
      <c r="AI11" s="10">
        <v>10820</v>
      </c>
      <c r="AJ11" s="10">
        <v>5662</v>
      </c>
      <c r="AK11" s="31" t="s">
        <v>55</v>
      </c>
      <c r="AL11" s="10">
        <v>247</v>
      </c>
      <c r="AM11" s="10">
        <v>121</v>
      </c>
      <c r="AO11" s="46" t="s">
        <v>55</v>
      </c>
      <c r="AP11" s="10">
        <f t="shared" si="3"/>
        <v>247</v>
      </c>
      <c r="AQ11" s="10">
        <f t="shared" si="4"/>
        <v>121</v>
      </c>
      <c r="AS11" s="31" t="s">
        <v>38</v>
      </c>
      <c r="AT11" s="10">
        <v>82835</v>
      </c>
      <c r="AU11" s="10">
        <v>32576.95</v>
      </c>
      <c r="AV11" s="31" t="s">
        <v>36</v>
      </c>
      <c r="AW11" s="10">
        <v>1101</v>
      </c>
      <c r="AX11" s="10">
        <v>444</v>
      </c>
      <c r="AZ11" s="46" t="s">
        <v>36</v>
      </c>
      <c r="BA11" s="10">
        <f t="shared" si="0"/>
        <v>83936</v>
      </c>
      <c r="BB11" s="10">
        <f t="shared" si="0"/>
        <v>33020.949999999997</v>
      </c>
    </row>
    <row r="12" spans="1:54" x14ac:dyDescent="0.25">
      <c r="A12" s="31" t="s">
        <v>40</v>
      </c>
      <c r="B12" s="10">
        <v>5537</v>
      </c>
      <c r="C12" s="10">
        <v>0</v>
      </c>
      <c r="D12" s="31" t="s">
        <v>55</v>
      </c>
      <c r="E12" s="10">
        <v>12542</v>
      </c>
      <c r="F12" s="10">
        <v>9644</v>
      </c>
      <c r="H12" s="46" t="s">
        <v>55</v>
      </c>
      <c r="I12" s="47">
        <f t="shared" si="6"/>
        <v>36801</v>
      </c>
      <c r="J12" s="47">
        <f t="shared" si="6"/>
        <v>9644</v>
      </c>
      <c r="K12" s="10"/>
      <c r="L12" s="31" t="s">
        <v>38</v>
      </c>
      <c r="M12" s="10">
        <v>19367</v>
      </c>
      <c r="N12" s="10">
        <v>1863</v>
      </c>
      <c r="O12" s="31" t="s">
        <v>37</v>
      </c>
      <c r="P12" s="10">
        <v>631</v>
      </c>
      <c r="Q12" s="10">
        <v>0</v>
      </c>
      <c r="S12" s="46" t="s">
        <v>36</v>
      </c>
      <c r="T12" s="10">
        <f t="shared" si="5"/>
        <v>6094</v>
      </c>
      <c r="U12" s="10">
        <f t="shared" si="5"/>
        <v>0</v>
      </c>
      <c r="W12" s="31" t="s">
        <v>36</v>
      </c>
      <c r="X12" s="10">
        <v>540994</v>
      </c>
      <c r="Y12" s="10">
        <v>208533</v>
      </c>
      <c r="Z12" s="31" t="s">
        <v>36</v>
      </c>
      <c r="AA12" s="10">
        <v>3763</v>
      </c>
      <c r="AB12" s="10">
        <v>0</v>
      </c>
      <c r="AD12" s="46" t="s">
        <v>36</v>
      </c>
      <c r="AE12" s="10">
        <f t="shared" si="2"/>
        <v>544757</v>
      </c>
      <c r="AF12" s="10">
        <f t="shared" si="2"/>
        <v>208533</v>
      </c>
      <c r="AH12" s="12" t="s">
        <v>108</v>
      </c>
      <c r="AI12" s="10">
        <v>29254</v>
      </c>
      <c r="AJ12" s="10">
        <v>11691</v>
      </c>
      <c r="AK12" s="31" t="s">
        <v>36</v>
      </c>
      <c r="AL12" s="10">
        <v>7291</v>
      </c>
      <c r="AM12" s="10">
        <v>311</v>
      </c>
      <c r="AO12" s="46" t="s">
        <v>36</v>
      </c>
      <c r="AP12" s="10">
        <f t="shared" si="3"/>
        <v>7291</v>
      </c>
      <c r="AQ12" s="10">
        <f t="shared" si="4"/>
        <v>311</v>
      </c>
      <c r="AS12" s="31" t="s">
        <v>40</v>
      </c>
      <c r="AT12" s="10">
        <v>16761</v>
      </c>
      <c r="AU12" s="10">
        <v>267</v>
      </c>
      <c r="AV12" s="31" t="s">
        <v>37</v>
      </c>
      <c r="AW12" s="10">
        <v>2158</v>
      </c>
      <c r="AX12" s="10">
        <v>1093</v>
      </c>
      <c r="AZ12" s="46" t="s">
        <v>37</v>
      </c>
      <c r="BA12" s="10">
        <f>AW12</f>
        <v>2158</v>
      </c>
      <c r="BB12" s="10">
        <f>AX12</f>
        <v>1093</v>
      </c>
    </row>
    <row r="13" spans="1:54" x14ac:dyDescent="0.25">
      <c r="A13" s="31" t="s">
        <v>41</v>
      </c>
      <c r="B13" s="10">
        <v>7263</v>
      </c>
      <c r="C13" s="10">
        <v>4870</v>
      </c>
      <c r="D13" s="31" t="s">
        <v>35</v>
      </c>
      <c r="E13" s="10">
        <v>2753</v>
      </c>
      <c r="F13" s="10">
        <v>1128</v>
      </c>
      <c r="H13" s="46" t="s">
        <v>35</v>
      </c>
      <c r="I13" s="47">
        <f>E13</f>
        <v>2753</v>
      </c>
      <c r="J13" s="47">
        <f>F13</f>
        <v>1128</v>
      </c>
      <c r="K13" s="10"/>
      <c r="L13" s="31" t="s">
        <v>40</v>
      </c>
      <c r="M13" s="10">
        <v>30114</v>
      </c>
      <c r="N13" s="10">
        <v>2361</v>
      </c>
      <c r="O13" s="31" t="s">
        <v>40</v>
      </c>
      <c r="P13" s="10">
        <v>2534</v>
      </c>
      <c r="Q13" s="10">
        <v>31</v>
      </c>
      <c r="S13" s="46" t="s">
        <v>37</v>
      </c>
      <c r="T13" s="10">
        <f t="shared" si="5"/>
        <v>21901</v>
      </c>
      <c r="U13" s="10">
        <f t="shared" si="5"/>
        <v>1894</v>
      </c>
      <c r="W13" s="31" t="s">
        <v>37</v>
      </c>
      <c r="X13" s="10">
        <v>149244</v>
      </c>
      <c r="Y13" s="10">
        <v>31539</v>
      </c>
      <c r="Z13" s="31" t="s">
        <v>37</v>
      </c>
      <c r="AA13" s="10">
        <v>1292</v>
      </c>
      <c r="AB13" s="10">
        <v>201</v>
      </c>
      <c r="AD13" s="46" t="s">
        <v>37</v>
      </c>
      <c r="AE13" s="10">
        <f t="shared" si="2"/>
        <v>150536</v>
      </c>
      <c r="AF13" s="10">
        <f t="shared" si="2"/>
        <v>31740</v>
      </c>
      <c r="AK13" s="31" t="s">
        <v>37</v>
      </c>
      <c r="AL13" s="10">
        <v>2145</v>
      </c>
      <c r="AM13" s="10">
        <v>564</v>
      </c>
      <c r="AO13" s="46" t="s">
        <v>37</v>
      </c>
      <c r="AP13" s="10">
        <f t="shared" si="3"/>
        <v>2145</v>
      </c>
      <c r="AQ13" s="10">
        <f t="shared" si="4"/>
        <v>564</v>
      </c>
      <c r="AS13" s="31" t="s">
        <v>41</v>
      </c>
      <c r="AT13" s="10">
        <v>65313</v>
      </c>
      <c r="AU13" s="10">
        <v>65313</v>
      </c>
      <c r="AV13" s="31" t="s">
        <v>38</v>
      </c>
      <c r="AW13" s="10">
        <v>20111</v>
      </c>
      <c r="AX13" s="10">
        <v>4317</v>
      </c>
      <c r="AZ13" s="46" t="s">
        <v>38</v>
      </c>
      <c r="BA13" s="10">
        <f t="shared" ref="BA13:BA24" si="7">AT12+AW13</f>
        <v>36872</v>
      </c>
      <c r="BB13" s="10">
        <f t="shared" ref="BB13:BB24" si="8">AU12+AX13</f>
        <v>4584</v>
      </c>
    </row>
    <row r="14" spans="1:54" x14ac:dyDescent="0.25">
      <c r="A14" s="31" t="s">
        <v>43</v>
      </c>
      <c r="B14" s="10">
        <v>38854</v>
      </c>
      <c r="C14" s="10">
        <v>38628</v>
      </c>
      <c r="D14" s="31" t="s">
        <v>36</v>
      </c>
      <c r="E14" s="10">
        <v>2988</v>
      </c>
      <c r="F14" s="10">
        <v>952</v>
      </c>
      <c r="H14" s="46" t="s">
        <v>36</v>
      </c>
      <c r="I14" s="47">
        <f>B10+E14</f>
        <v>3032</v>
      </c>
      <c r="J14" s="47">
        <f>C10+F14</f>
        <v>952</v>
      </c>
      <c r="K14" s="10"/>
      <c r="L14" s="31" t="s">
        <v>41</v>
      </c>
      <c r="M14" s="10">
        <v>10318</v>
      </c>
      <c r="N14" s="10">
        <v>10318</v>
      </c>
      <c r="O14" s="31" t="s">
        <v>41</v>
      </c>
      <c r="P14" s="10">
        <v>783</v>
      </c>
      <c r="Q14" s="10">
        <v>783</v>
      </c>
      <c r="S14" s="46" t="s">
        <v>38</v>
      </c>
      <c r="T14" s="10">
        <f>M13</f>
        <v>30114</v>
      </c>
      <c r="U14" s="10">
        <f>N13</f>
        <v>2361</v>
      </c>
      <c r="W14" s="31" t="s">
        <v>38</v>
      </c>
      <c r="X14" s="10">
        <v>580496</v>
      </c>
      <c r="Y14" s="10">
        <v>225558.85000000003</v>
      </c>
      <c r="Z14" s="31" t="s">
        <v>38</v>
      </c>
      <c r="AA14" s="10">
        <v>12282</v>
      </c>
      <c r="AB14" s="10">
        <v>1900</v>
      </c>
      <c r="AD14" s="46" t="s">
        <v>38</v>
      </c>
      <c r="AE14" s="10">
        <f t="shared" si="2"/>
        <v>592778</v>
      </c>
      <c r="AF14" s="10">
        <f t="shared" si="2"/>
        <v>227458.85000000003</v>
      </c>
      <c r="AK14" s="31" t="s">
        <v>38</v>
      </c>
      <c r="AL14" s="10">
        <v>30996</v>
      </c>
      <c r="AM14" s="10">
        <v>2148</v>
      </c>
      <c r="AO14" s="46" t="s">
        <v>38</v>
      </c>
      <c r="AP14" s="10">
        <f t="shared" si="3"/>
        <v>30996</v>
      </c>
      <c r="AQ14" s="10">
        <f t="shared" si="4"/>
        <v>2148</v>
      </c>
      <c r="AS14" s="31" t="s">
        <v>43</v>
      </c>
      <c r="AT14" s="10">
        <v>68753</v>
      </c>
      <c r="AU14" s="10">
        <v>50120</v>
      </c>
      <c r="AV14" s="31" t="s">
        <v>40</v>
      </c>
      <c r="AW14" s="10">
        <v>1215</v>
      </c>
      <c r="AX14" s="10">
        <v>0</v>
      </c>
      <c r="AZ14" s="46" t="s">
        <v>39</v>
      </c>
      <c r="BA14" s="10">
        <f t="shared" si="7"/>
        <v>66528</v>
      </c>
      <c r="BB14" s="10">
        <f t="shared" si="8"/>
        <v>65313</v>
      </c>
    </row>
    <row r="15" spans="1:54" x14ac:dyDescent="0.25">
      <c r="A15" s="31" t="s">
        <v>44</v>
      </c>
      <c r="B15" s="10">
        <v>1611</v>
      </c>
      <c r="C15" s="10">
        <v>1611</v>
      </c>
      <c r="D15" s="31" t="s">
        <v>37</v>
      </c>
      <c r="E15" s="10">
        <v>1497</v>
      </c>
      <c r="F15" s="10">
        <v>1497</v>
      </c>
      <c r="H15" s="46" t="s">
        <v>37</v>
      </c>
      <c r="I15" s="47">
        <f>E15</f>
        <v>1497</v>
      </c>
      <c r="J15" s="47">
        <f>F15</f>
        <v>1497</v>
      </c>
      <c r="K15" s="10"/>
      <c r="L15" s="31" t="s">
        <v>43</v>
      </c>
      <c r="M15" s="10">
        <v>83454</v>
      </c>
      <c r="N15" s="10">
        <v>90834</v>
      </c>
      <c r="O15" s="31" t="s">
        <v>43</v>
      </c>
      <c r="P15" s="10">
        <v>7661</v>
      </c>
      <c r="Q15" s="10">
        <v>6297</v>
      </c>
      <c r="S15" s="46" t="s">
        <v>40</v>
      </c>
      <c r="T15" s="10">
        <f t="shared" ref="T15:U20" si="9">M14+P14</f>
        <v>11101</v>
      </c>
      <c r="U15" s="10">
        <f t="shared" si="9"/>
        <v>11101</v>
      </c>
      <c r="W15" s="31" t="s">
        <v>39</v>
      </c>
      <c r="X15" s="10">
        <v>1133263</v>
      </c>
      <c r="Y15" s="10">
        <v>691495</v>
      </c>
      <c r="Z15" s="31" t="s">
        <v>39</v>
      </c>
      <c r="AA15" s="10">
        <v>1814</v>
      </c>
      <c r="AB15" s="10">
        <v>1004</v>
      </c>
      <c r="AD15" s="46" t="s">
        <v>39</v>
      </c>
      <c r="AE15" s="10">
        <f t="shared" si="2"/>
        <v>1135077</v>
      </c>
      <c r="AF15" s="10">
        <f t="shared" si="2"/>
        <v>692499</v>
      </c>
      <c r="AK15" s="31" t="s">
        <v>40</v>
      </c>
      <c r="AL15" s="10">
        <v>13232</v>
      </c>
      <c r="AM15" s="10">
        <v>2247</v>
      </c>
      <c r="AO15" s="46" t="s">
        <v>39</v>
      </c>
      <c r="AP15" s="10">
        <f t="shared" si="3"/>
        <v>13232</v>
      </c>
      <c r="AQ15" s="10">
        <f t="shared" si="4"/>
        <v>2247</v>
      </c>
      <c r="AS15" s="31" t="s">
        <v>44</v>
      </c>
      <c r="AT15" s="10">
        <v>66</v>
      </c>
      <c r="AU15" s="10">
        <v>54</v>
      </c>
      <c r="AV15" s="31" t="s">
        <v>41</v>
      </c>
      <c r="AW15" s="10">
        <v>3311</v>
      </c>
      <c r="AX15" s="10">
        <v>3311</v>
      </c>
      <c r="AZ15" s="46" t="s">
        <v>40</v>
      </c>
      <c r="BA15" s="10">
        <f t="shared" si="7"/>
        <v>72064</v>
      </c>
      <c r="BB15" s="10">
        <f t="shared" si="8"/>
        <v>53431</v>
      </c>
    </row>
    <row r="16" spans="1:54" x14ac:dyDescent="0.25">
      <c r="A16" s="31" t="s">
        <v>45</v>
      </c>
      <c r="B16" s="10">
        <v>19824</v>
      </c>
      <c r="C16" s="10">
        <v>0</v>
      </c>
      <c r="D16" s="31" t="s">
        <v>38</v>
      </c>
      <c r="E16" s="10">
        <v>7475</v>
      </c>
      <c r="F16" s="10">
        <v>4075</v>
      </c>
      <c r="H16" s="46" t="s">
        <v>38</v>
      </c>
      <c r="I16" s="47">
        <f>B11+E16</f>
        <v>23556</v>
      </c>
      <c r="J16" s="47">
        <f>C11+F16</f>
        <v>10686.400000000001</v>
      </c>
      <c r="K16" s="10"/>
      <c r="L16" s="31" t="s">
        <v>44</v>
      </c>
      <c r="M16" s="10">
        <v>29188</v>
      </c>
      <c r="N16" s="10">
        <v>6564</v>
      </c>
      <c r="O16" s="31" t="s">
        <v>44</v>
      </c>
      <c r="P16" s="10">
        <v>3615</v>
      </c>
      <c r="Q16" s="10">
        <v>588</v>
      </c>
      <c r="S16" s="46" t="s">
        <v>41</v>
      </c>
      <c r="T16" s="10">
        <f t="shared" si="9"/>
        <v>91115</v>
      </c>
      <c r="U16" s="10">
        <f t="shared" si="9"/>
        <v>97131</v>
      </c>
      <c r="W16" s="31" t="s">
        <v>40</v>
      </c>
      <c r="X16" s="10">
        <v>516148</v>
      </c>
      <c r="Y16" s="10">
        <v>72463</v>
      </c>
      <c r="Z16" s="31" t="s">
        <v>40</v>
      </c>
      <c r="AA16" s="10">
        <v>14609</v>
      </c>
      <c r="AB16" s="10">
        <v>178</v>
      </c>
      <c r="AD16" s="46" t="s">
        <v>40</v>
      </c>
      <c r="AE16" s="10">
        <f t="shared" si="2"/>
        <v>530757</v>
      </c>
      <c r="AF16" s="10">
        <f t="shared" si="2"/>
        <v>72641</v>
      </c>
      <c r="AK16" s="31" t="s">
        <v>41</v>
      </c>
      <c r="AL16" s="10">
        <v>4033</v>
      </c>
      <c r="AM16" s="10">
        <v>1095</v>
      </c>
      <c r="AO16" s="46" t="s">
        <v>40</v>
      </c>
      <c r="AP16" s="10">
        <f>AI7+AL16</f>
        <v>4783</v>
      </c>
      <c r="AQ16" s="10">
        <f>AJ7+AM16</f>
        <v>1845</v>
      </c>
      <c r="AS16" s="31" t="s">
        <v>45</v>
      </c>
      <c r="AT16" s="10">
        <v>158641</v>
      </c>
      <c r="AU16" s="10">
        <v>0</v>
      </c>
      <c r="AV16" s="31" t="s">
        <v>43</v>
      </c>
      <c r="AW16" s="10">
        <v>6726</v>
      </c>
      <c r="AX16" s="10">
        <v>4832</v>
      </c>
      <c r="AZ16" s="46" t="s">
        <v>41</v>
      </c>
      <c r="BA16" s="10">
        <f t="shared" si="7"/>
        <v>6792</v>
      </c>
      <c r="BB16" s="10">
        <f t="shared" si="8"/>
        <v>4886</v>
      </c>
    </row>
    <row r="17" spans="1:54" x14ac:dyDescent="0.25">
      <c r="A17" s="31" t="s">
        <v>46</v>
      </c>
      <c r="B17" s="10">
        <v>3331612</v>
      </c>
      <c r="C17" s="10">
        <v>631345</v>
      </c>
      <c r="D17" s="31" t="s">
        <v>39</v>
      </c>
      <c r="E17" s="10">
        <v>2584</v>
      </c>
      <c r="F17" s="10">
        <v>399</v>
      </c>
      <c r="H17" s="46" t="s">
        <v>39</v>
      </c>
      <c r="I17" s="47">
        <f>E17</f>
        <v>2584</v>
      </c>
      <c r="J17" s="47">
        <f>F17</f>
        <v>399</v>
      </c>
      <c r="K17" s="10"/>
      <c r="L17" s="31" t="s">
        <v>46</v>
      </c>
      <c r="M17" s="10">
        <v>1156281</v>
      </c>
      <c r="N17" s="10">
        <v>253075</v>
      </c>
      <c r="O17" s="31" t="s">
        <v>46</v>
      </c>
      <c r="P17" s="10">
        <v>18849</v>
      </c>
      <c r="Q17" s="10">
        <v>7063</v>
      </c>
      <c r="S17" s="46" t="s">
        <v>43</v>
      </c>
      <c r="T17" s="10">
        <f t="shared" si="9"/>
        <v>32803</v>
      </c>
      <c r="U17" s="10">
        <f t="shared" si="9"/>
        <v>7152</v>
      </c>
      <c r="W17" s="31" t="s">
        <v>41</v>
      </c>
      <c r="X17" s="10">
        <v>127894</v>
      </c>
      <c r="Y17" s="10">
        <v>71202</v>
      </c>
      <c r="Z17" s="31" t="s">
        <v>41</v>
      </c>
      <c r="AA17" s="10">
        <v>3477</v>
      </c>
      <c r="AB17" s="10">
        <v>2155</v>
      </c>
      <c r="AD17" s="46" t="s">
        <v>41</v>
      </c>
      <c r="AE17" s="10">
        <f t="shared" si="2"/>
        <v>131371</v>
      </c>
      <c r="AF17" s="10">
        <f t="shared" si="2"/>
        <v>73357</v>
      </c>
      <c r="AK17" s="31" t="s">
        <v>42</v>
      </c>
      <c r="AL17" s="10">
        <v>854</v>
      </c>
      <c r="AM17" s="10">
        <v>0</v>
      </c>
      <c r="AO17" s="46" t="s">
        <v>41</v>
      </c>
      <c r="AP17" s="10">
        <f>AI8+AL17</f>
        <v>974</v>
      </c>
      <c r="AQ17" s="10">
        <f>AJ8+AM17</f>
        <v>0</v>
      </c>
      <c r="AS17" s="31" t="s">
        <v>46</v>
      </c>
      <c r="AT17" s="10">
        <v>411552</v>
      </c>
      <c r="AU17" s="10">
        <v>83440</v>
      </c>
      <c r="AV17" s="31" t="s">
        <v>44</v>
      </c>
      <c r="AW17" s="10">
        <v>26</v>
      </c>
      <c r="AX17" s="10">
        <v>22</v>
      </c>
      <c r="AZ17" s="46" t="s">
        <v>43</v>
      </c>
      <c r="BA17" s="10">
        <f t="shared" si="7"/>
        <v>158667</v>
      </c>
      <c r="BB17" s="10">
        <f t="shared" si="8"/>
        <v>22</v>
      </c>
    </row>
    <row r="18" spans="1:54" x14ac:dyDescent="0.25">
      <c r="A18" s="31" t="s">
        <v>49</v>
      </c>
      <c r="B18" s="10">
        <v>6260</v>
      </c>
      <c r="C18" s="10">
        <v>0</v>
      </c>
      <c r="D18" s="31" t="s">
        <v>40</v>
      </c>
      <c r="E18" s="10">
        <v>4960</v>
      </c>
      <c r="F18" s="10">
        <v>611</v>
      </c>
      <c r="H18" s="46" t="s">
        <v>40</v>
      </c>
      <c r="I18" s="47">
        <f>B12+E18</f>
        <v>10497</v>
      </c>
      <c r="J18" s="47">
        <f>C12+F18</f>
        <v>611</v>
      </c>
      <c r="K18" s="10"/>
      <c r="L18" s="31" t="s">
        <v>49</v>
      </c>
      <c r="M18" s="10">
        <v>313</v>
      </c>
      <c r="N18" s="10">
        <v>0</v>
      </c>
      <c r="O18" s="31" t="s">
        <v>51</v>
      </c>
      <c r="P18" s="10">
        <v>3800</v>
      </c>
      <c r="Q18" s="10">
        <v>0</v>
      </c>
      <c r="S18" s="46" t="s">
        <v>44</v>
      </c>
      <c r="T18" s="10">
        <f t="shared" si="9"/>
        <v>1175130</v>
      </c>
      <c r="U18" s="10">
        <f t="shared" si="9"/>
        <v>260138</v>
      </c>
      <c r="W18" s="31" t="s">
        <v>43</v>
      </c>
      <c r="X18" s="10">
        <v>1873991</v>
      </c>
      <c r="Y18" s="10">
        <v>641552</v>
      </c>
      <c r="Z18" s="31" t="s">
        <v>43</v>
      </c>
      <c r="AA18" s="10">
        <v>14004</v>
      </c>
      <c r="AB18" s="10">
        <v>5080</v>
      </c>
      <c r="AD18" s="46" t="s">
        <v>43</v>
      </c>
      <c r="AE18" s="10">
        <f t="shared" si="2"/>
        <v>1887995</v>
      </c>
      <c r="AF18" s="10">
        <f t="shared" si="2"/>
        <v>646632</v>
      </c>
      <c r="AK18" s="31" t="s">
        <v>43</v>
      </c>
      <c r="AL18" s="10">
        <v>27823</v>
      </c>
      <c r="AM18" s="10">
        <v>61</v>
      </c>
      <c r="AO18" s="46" t="s">
        <v>42</v>
      </c>
      <c r="AP18" s="10">
        <f>AL18</f>
        <v>27823</v>
      </c>
      <c r="AQ18" s="10">
        <f>AM18</f>
        <v>61</v>
      </c>
      <c r="AS18" s="31" t="s">
        <v>47</v>
      </c>
      <c r="AT18" s="10">
        <v>3852</v>
      </c>
      <c r="AU18" s="10">
        <v>1894</v>
      </c>
      <c r="AV18" s="31" t="s">
        <v>45</v>
      </c>
      <c r="AW18" s="10">
        <v>1269</v>
      </c>
      <c r="AX18" s="10">
        <v>0</v>
      </c>
      <c r="AZ18" s="46" t="s">
        <v>44</v>
      </c>
      <c r="BA18" s="10">
        <f t="shared" si="7"/>
        <v>412821</v>
      </c>
      <c r="BB18" s="10">
        <f t="shared" si="8"/>
        <v>83440</v>
      </c>
    </row>
    <row r="19" spans="1:54" x14ac:dyDescent="0.25">
      <c r="A19" s="31" t="s">
        <v>50</v>
      </c>
      <c r="B19" s="10">
        <v>21733</v>
      </c>
      <c r="C19" s="10">
        <v>0</v>
      </c>
      <c r="D19" s="31" t="s">
        <v>41</v>
      </c>
      <c r="E19" s="10">
        <v>6599</v>
      </c>
      <c r="F19" s="10">
        <v>2738</v>
      </c>
      <c r="H19" s="46" t="s">
        <v>41</v>
      </c>
      <c r="I19" s="47">
        <f>B13+E19</f>
        <v>13862</v>
      </c>
      <c r="J19" s="47">
        <f>C13+F19</f>
        <v>7608</v>
      </c>
      <c r="K19" s="10"/>
      <c r="L19" s="31" t="s">
        <v>50</v>
      </c>
      <c r="M19" s="10">
        <v>29011</v>
      </c>
      <c r="N19" s="10">
        <v>11777</v>
      </c>
      <c r="O19" s="31" t="s">
        <v>53</v>
      </c>
      <c r="P19" s="10">
        <v>22830</v>
      </c>
      <c r="Q19" s="10">
        <v>11947</v>
      </c>
      <c r="S19" s="46" t="s">
        <v>45</v>
      </c>
      <c r="T19" s="10">
        <f t="shared" si="9"/>
        <v>4113</v>
      </c>
      <c r="U19" s="10">
        <f t="shared" si="9"/>
        <v>0</v>
      </c>
      <c r="W19" s="31" t="s">
        <v>44</v>
      </c>
      <c r="X19" s="10">
        <v>193620</v>
      </c>
      <c r="Y19" s="10">
        <v>112553</v>
      </c>
      <c r="Z19" s="31" t="s">
        <v>44</v>
      </c>
      <c r="AA19" s="10">
        <v>2475</v>
      </c>
      <c r="AB19" s="10">
        <v>516</v>
      </c>
      <c r="AD19" s="46" t="s">
        <v>44</v>
      </c>
      <c r="AE19" s="10">
        <f t="shared" si="2"/>
        <v>196095</v>
      </c>
      <c r="AF19" s="10">
        <f t="shared" si="2"/>
        <v>113069</v>
      </c>
      <c r="AK19" s="31" t="s">
        <v>44</v>
      </c>
      <c r="AL19" s="10">
        <v>1661</v>
      </c>
      <c r="AM19" s="10">
        <v>497</v>
      </c>
      <c r="AO19" s="46" t="s">
        <v>43</v>
      </c>
      <c r="AP19" s="10">
        <f>AI9+AL19</f>
        <v>12233</v>
      </c>
      <c r="AQ19" s="10">
        <f>AJ9+AM19</f>
        <v>1011</v>
      </c>
      <c r="AS19" s="31" t="s">
        <v>49</v>
      </c>
      <c r="AT19" s="10">
        <v>4052</v>
      </c>
      <c r="AU19" s="10">
        <v>0</v>
      </c>
      <c r="AV19" s="31" t="s">
        <v>46</v>
      </c>
      <c r="AW19" s="10">
        <v>56361</v>
      </c>
      <c r="AX19" s="10">
        <v>25512</v>
      </c>
      <c r="AZ19" s="46" t="s">
        <v>45</v>
      </c>
      <c r="BA19" s="10">
        <f t="shared" si="7"/>
        <v>60213</v>
      </c>
      <c r="BB19" s="10">
        <f t="shared" si="8"/>
        <v>27406</v>
      </c>
    </row>
    <row r="20" spans="1:54" x14ac:dyDescent="0.25">
      <c r="A20" s="31" t="s">
        <v>51</v>
      </c>
      <c r="B20" s="10">
        <v>44526</v>
      </c>
      <c r="C20" s="10">
        <v>2496</v>
      </c>
      <c r="D20" s="31" t="s">
        <v>42</v>
      </c>
      <c r="E20" s="10">
        <v>1273</v>
      </c>
      <c r="F20" s="10">
        <v>1088</v>
      </c>
      <c r="H20" s="46" t="s">
        <v>42</v>
      </c>
      <c r="I20" s="47">
        <f>E20</f>
        <v>1273</v>
      </c>
      <c r="J20" s="47">
        <f>F20</f>
        <v>1088</v>
      </c>
      <c r="K20" s="10"/>
      <c r="L20" s="31" t="s">
        <v>51</v>
      </c>
      <c r="M20" s="10">
        <v>56147</v>
      </c>
      <c r="N20" s="10">
        <v>46602</v>
      </c>
      <c r="O20" s="12" t="s">
        <v>108</v>
      </c>
      <c r="P20" s="10">
        <v>99384</v>
      </c>
      <c r="Q20" s="10">
        <v>41458</v>
      </c>
      <c r="S20" s="46" t="s">
        <v>46</v>
      </c>
      <c r="T20" s="10">
        <f t="shared" si="9"/>
        <v>51841</v>
      </c>
      <c r="U20" s="10">
        <f t="shared" si="9"/>
        <v>23724</v>
      </c>
      <c r="W20" s="31" t="s">
        <v>45</v>
      </c>
      <c r="X20" s="10">
        <v>355636</v>
      </c>
      <c r="Y20" s="10">
        <v>0</v>
      </c>
      <c r="Z20" s="31" t="s">
        <v>45</v>
      </c>
      <c r="AA20" s="10">
        <v>27528</v>
      </c>
      <c r="AB20" s="10">
        <v>1320</v>
      </c>
      <c r="AD20" s="46" t="s">
        <v>45</v>
      </c>
      <c r="AE20" s="10">
        <f t="shared" si="2"/>
        <v>383164</v>
      </c>
      <c r="AF20" s="10">
        <f t="shared" si="2"/>
        <v>1320</v>
      </c>
      <c r="AK20" s="31" t="s">
        <v>45</v>
      </c>
      <c r="AL20" s="10">
        <v>16834</v>
      </c>
      <c r="AM20" s="10">
        <v>5659</v>
      </c>
      <c r="AO20" s="46" t="s">
        <v>44</v>
      </c>
      <c r="AP20" s="10">
        <f>AL20</f>
        <v>16834</v>
      </c>
      <c r="AQ20" s="10">
        <f>AM20</f>
        <v>5659</v>
      </c>
      <c r="AS20" s="31" t="s">
        <v>50</v>
      </c>
      <c r="AT20" s="10">
        <v>86487</v>
      </c>
      <c r="AU20" s="10">
        <v>0</v>
      </c>
      <c r="AV20" s="31" t="s">
        <v>47</v>
      </c>
      <c r="AW20" s="10">
        <v>1198</v>
      </c>
      <c r="AX20" s="10">
        <v>874</v>
      </c>
      <c r="AZ20" s="46" t="s">
        <v>46</v>
      </c>
      <c r="BA20" s="10">
        <f t="shared" si="7"/>
        <v>5250</v>
      </c>
      <c r="BB20" s="10">
        <f t="shared" si="8"/>
        <v>874</v>
      </c>
    </row>
    <row r="21" spans="1:54" x14ac:dyDescent="0.25">
      <c r="A21" s="31" t="s">
        <v>53</v>
      </c>
      <c r="B21" s="10">
        <v>511478</v>
      </c>
      <c r="C21" s="10">
        <v>267656</v>
      </c>
      <c r="D21" s="31" t="s">
        <v>43</v>
      </c>
      <c r="E21" s="10">
        <v>10618</v>
      </c>
      <c r="F21" s="10">
        <v>1353</v>
      </c>
      <c r="H21" s="46" t="s">
        <v>43</v>
      </c>
      <c r="I21" s="47">
        <f t="shared" ref="I21:J24" si="10">B14+E21</f>
        <v>49472</v>
      </c>
      <c r="J21" s="47">
        <f t="shared" si="10"/>
        <v>39981</v>
      </c>
      <c r="K21" s="10"/>
      <c r="L21" s="31" t="s">
        <v>53</v>
      </c>
      <c r="M21" s="10">
        <v>65855</v>
      </c>
      <c r="N21" s="10">
        <v>34462</v>
      </c>
      <c r="S21" s="46" t="s">
        <v>49</v>
      </c>
      <c r="T21" s="10">
        <f>M20</f>
        <v>56147</v>
      </c>
      <c r="U21" s="10">
        <f>N20</f>
        <v>46602</v>
      </c>
      <c r="W21" s="31" t="s">
        <v>46</v>
      </c>
      <c r="X21" s="10">
        <v>7602915</v>
      </c>
      <c r="Y21" s="10">
        <v>1847206</v>
      </c>
      <c r="Z21" s="31" t="s">
        <v>46</v>
      </c>
      <c r="AA21" s="10">
        <v>29567</v>
      </c>
      <c r="AB21" s="10">
        <v>10557</v>
      </c>
      <c r="AD21" s="46" t="s">
        <v>46</v>
      </c>
      <c r="AE21" s="10">
        <f t="shared" si="2"/>
        <v>7632482</v>
      </c>
      <c r="AF21" s="10">
        <f t="shared" si="2"/>
        <v>1857763</v>
      </c>
      <c r="AK21" s="31" t="s">
        <v>46</v>
      </c>
      <c r="AL21" s="10">
        <v>37850</v>
      </c>
      <c r="AM21" s="10">
        <v>12500</v>
      </c>
      <c r="AO21" s="46" t="s">
        <v>45</v>
      </c>
      <c r="AP21" s="10">
        <f>AL21</f>
        <v>37850</v>
      </c>
      <c r="AQ21" s="10">
        <f>AM21</f>
        <v>12500</v>
      </c>
      <c r="AS21" s="31" t="s">
        <v>51</v>
      </c>
      <c r="AT21" s="10">
        <v>49173</v>
      </c>
      <c r="AU21" s="10">
        <v>8800</v>
      </c>
      <c r="AV21" s="31" t="s">
        <v>49</v>
      </c>
      <c r="AW21" s="10">
        <v>1857</v>
      </c>
      <c r="AX21" s="10">
        <v>0</v>
      </c>
      <c r="AZ21" s="46" t="s">
        <v>47</v>
      </c>
      <c r="BA21" s="10">
        <f t="shared" si="7"/>
        <v>88344</v>
      </c>
      <c r="BB21" s="10">
        <f t="shared" si="8"/>
        <v>0</v>
      </c>
    </row>
    <row r="22" spans="1:54" x14ac:dyDescent="0.25">
      <c r="A22" s="12" t="s">
        <v>108</v>
      </c>
      <c r="B22" s="10">
        <v>4635502</v>
      </c>
      <c r="C22" s="10">
        <v>1099691.3999999999</v>
      </c>
      <c r="D22" s="31" t="s">
        <v>44</v>
      </c>
      <c r="E22" s="10">
        <v>1988</v>
      </c>
      <c r="F22" s="10">
        <v>1871</v>
      </c>
      <c r="H22" s="46" t="s">
        <v>44</v>
      </c>
      <c r="I22" s="47">
        <f t="shared" si="10"/>
        <v>3599</v>
      </c>
      <c r="J22" s="47">
        <f t="shared" si="10"/>
        <v>3482</v>
      </c>
      <c r="K22" s="10"/>
      <c r="L22" s="12" t="s">
        <v>108</v>
      </c>
      <c r="M22" s="10">
        <v>2308380</v>
      </c>
      <c r="N22" s="10">
        <v>490397</v>
      </c>
      <c r="S22" s="46" t="s">
        <v>50</v>
      </c>
      <c r="T22" s="10">
        <f>M21</f>
        <v>65855</v>
      </c>
      <c r="U22" s="10">
        <f>N21</f>
        <v>34462</v>
      </c>
      <c r="W22" s="31" t="s">
        <v>49</v>
      </c>
      <c r="X22" s="10">
        <v>72122</v>
      </c>
      <c r="Y22" s="10">
        <v>47</v>
      </c>
      <c r="Z22" s="31" t="s">
        <v>49</v>
      </c>
      <c r="AA22" s="10">
        <v>4006</v>
      </c>
      <c r="AB22" s="10">
        <v>598</v>
      </c>
      <c r="AD22" s="46" t="s">
        <v>49</v>
      </c>
      <c r="AE22" s="10">
        <f t="shared" si="2"/>
        <v>76128</v>
      </c>
      <c r="AF22" s="10">
        <f t="shared" si="2"/>
        <v>645</v>
      </c>
      <c r="AK22" s="31" t="s">
        <v>49</v>
      </c>
      <c r="AL22" s="10">
        <v>2158</v>
      </c>
      <c r="AM22" s="10">
        <v>0</v>
      </c>
      <c r="AO22" s="46" t="s">
        <v>46</v>
      </c>
      <c r="AP22" s="10">
        <f>AI10+AL22</f>
        <v>3074</v>
      </c>
      <c r="AQ22" s="10">
        <f>AJ10+AM22</f>
        <v>0</v>
      </c>
      <c r="AS22" s="31" t="s">
        <v>52</v>
      </c>
      <c r="AT22" s="10">
        <v>509</v>
      </c>
      <c r="AU22" s="10">
        <v>509</v>
      </c>
      <c r="AV22" s="31" t="s">
        <v>50</v>
      </c>
      <c r="AW22" s="10">
        <v>206303</v>
      </c>
      <c r="AX22" s="10">
        <v>1870</v>
      </c>
      <c r="AZ22" s="46" t="s">
        <v>49</v>
      </c>
      <c r="BA22" s="10">
        <f t="shared" si="7"/>
        <v>255476</v>
      </c>
      <c r="BB22" s="10">
        <f t="shared" si="8"/>
        <v>10670</v>
      </c>
    </row>
    <row r="23" spans="1:54" x14ac:dyDescent="0.25">
      <c r="D23" s="31" t="s">
        <v>45</v>
      </c>
      <c r="E23" s="10">
        <v>113159</v>
      </c>
      <c r="F23" s="10">
        <v>16017</v>
      </c>
      <c r="H23" s="46" t="s">
        <v>45</v>
      </c>
      <c r="I23" s="47">
        <f t="shared" si="10"/>
        <v>132983</v>
      </c>
      <c r="J23" s="47">
        <f t="shared" si="10"/>
        <v>16017</v>
      </c>
      <c r="K23" s="10"/>
      <c r="S23" s="46" t="s">
        <v>51</v>
      </c>
      <c r="T23" s="10">
        <f>M22+P20</f>
        <v>2407764</v>
      </c>
      <c r="U23" s="10">
        <f>N22+Q20</f>
        <v>531855</v>
      </c>
      <c r="W23" s="31" t="s">
        <v>50</v>
      </c>
      <c r="X23" s="10">
        <v>1827097</v>
      </c>
      <c r="Y23" s="10">
        <v>126600</v>
      </c>
      <c r="Z23" s="31" t="s">
        <v>50</v>
      </c>
      <c r="AA23" s="10">
        <v>5257</v>
      </c>
      <c r="AB23" s="10">
        <v>208</v>
      </c>
      <c r="AD23" s="46" t="s">
        <v>50</v>
      </c>
      <c r="AE23" s="10">
        <f t="shared" si="2"/>
        <v>1832354</v>
      </c>
      <c r="AF23" s="10">
        <f t="shared" si="2"/>
        <v>126808</v>
      </c>
      <c r="AK23" s="31" t="s">
        <v>50</v>
      </c>
      <c r="AL23" s="10">
        <v>13836</v>
      </c>
      <c r="AM23" s="10">
        <v>9204</v>
      </c>
      <c r="AO23" s="46" t="s">
        <v>49</v>
      </c>
      <c r="AP23" s="10">
        <f>AL23</f>
        <v>13836</v>
      </c>
      <c r="AQ23" s="10">
        <f>AM23</f>
        <v>9204</v>
      </c>
      <c r="AS23" s="31" t="s">
        <v>53</v>
      </c>
      <c r="AT23" s="10">
        <v>14420</v>
      </c>
      <c r="AU23" s="10">
        <v>7546</v>
      </c>
      <c r="AV23" s="31" t="s">
        <v>51</v>
      </c>
      <c r="AW23" s="10">
        <v>25500</v>
      </c>
      <c r="AX23" s="10">
        <v>3481</v>
      </c>
      <c r="AZ23" s="46" t="s">
        <v>50</v>
      </c>
      <c r="BA23" s="10">
        <f t="shared" si="7"/>
        <v>26009</v>
      </c>
      <c r="BB23" s="10">
        <f t="shared" si="8"/>
        <v>3990</v>
      </c>
    </row>
    <row r="24" spans="1:54" x14ac:dyDescent="0.25">
      <c r="D24" s="31" t="s">
        <v>46</v>
      </c>
      <c r="E24" s="10">
        <v>291556</v>
      </c>
      <c r="F24" s="10">
        <v>118344</v>
      </c>
      <c r="H24" s="46" t="s">
        <v>46</v>
      </c>
      <c r="I24" s="47">
        <f t="shared" si="10"/>
        <v>3623168</v>
      </c>
      <c r="J24" s="47">
        <f t="shared" si="10"/>
        <v>749689</v>
      </c>
      <c r="K24" s="10"/>
      <c r="P24" s="45">
        <f>GETPIVOTDATA("Soma de Total Produção ",$L$3)+GETPIVOTDATA("Soma de Total Inscrições ",$O$3)</f>
        <v>2407764</v>
      </c>
      <c r="Q24" s="45">
        <f>GETPIVOTDATA("Soma de Produção Gratuidade",$L$3)+GETPIVOTDATA("Soma de Incrições Gratuidade",$O$3)</f>
        <v>531855</v>
      </c>
      <c r="S24" s="46" t="s">
        <v>53</v>
      </c>
      <c r="T24" s="10">
        <f>M23+P21</f>
        <v>0</v>
      </c>
      <c r="U24" s="10">
        <f>N23+Q21</f>
        <v>0</v>
      </c>
      <c r="W24" s="31" t="s">
        <v>51</v>
      </c>
      <c r="X24" s="10">
        <v>601574</v>
      </c>
      <c r="Y24" s="10">
        <v>346952</v>
      </c>
      <c r="Z24" s="31" t="s">
        <v>51</v>
      </c>
      <c r="AA24" s="10">
        <v>16776</v>
      </c>
      <c r="AB24" s="10">
        <v>54</v>
      </c>
      <c r="AD24" s="46" t="s">
        <v>51</v>
      </c>
      <c r="AE24" s="10">
        <f t="shared" si="2"/>
        <v>618350</v>
      </c>
      <c r="AF24" s="10">
        <f t="shared" si="2"/>
        <v>347006</v>
      </c>
      <c r="AK24" s="31" t="s">
        <v>51</v>
      </c>
      <c r="AL24" s="10">
        <v>23513</v>
      </c>
      <c r="AM24" s="10">
        <v>553</v>
      </c>
      <c r="AO24" s="46" t="s">
        <v>50</v>
      </c>
      <c r="AP24" s="10">
        <f>AL24</f>
        <v>23513</v>
      </c>
      <c r="AQ24" s="10">
        <f>AM24</f>
        <v>553</v>
      </c>
      <c r="AS24" s="12" t="s">
        <v>108</v>
      </c>
      <c r="AT24" s="10">
        <v>1126487</v>
      </c>
      <c r="AU24" s="10">
        <v>330029.95</v>
      </c>
      <c r="AV24" s="31" t="s">
        <v>52</v>
      </c>
      <c r="AW24" s="10">
        <v>580</v>
      </c>
      <c r="AX24" s="10">
        <v>580</v>
      </c>
      <c r="AZ24" s="46" t="s">
        <v>51</v>
      </c>
      <c r="BA24" s="10">
        <f t="shared" si="7"/>
        <v>15000</v>
      </c>
      <c r="BB24" s="10">
        <f t="shared" si="8"/>
        <v>8126</v>
      </c>
    </row>
    <row r="25" spans="1:54" x14ac:dyDescent="0.25">
      <c r="D25" s="31" t="s">
        <v>47</v>
      </c>
      <c r="E25" s="10">
        <v>3102</v>
      </c>
      <c r="F25" s="10">
        <v>2637</v>
      </c>
      <c r="H25" s="46" t="s">
        <v>47</v>
      </c>
      <c r="I25" s="47">
        <f>E25</f>
        <v>3102</v>
      </c>
      <c r="J25" s="47">
        <f>F25</f>
        <v>2637</v>
      </c>
      <c r="K25" s="10"/>
      <c r="W25" s="31" t="s">
        <v>53</v>
      </c>
      <c r="X25" s="10">
        <v>5973678</v>
      </c>
      <c r="Y25" s="10">
        <v>3126025</v>
      </c>
      <c r="Z25" s="31" t="s">
        <v>53</v>
      </c>
      <c r="AA25" s="10">
        <v>325139</v>
      </c>
      <c r="AB25" s="10">
        <v>170146</v>
      </c>
      <c r="AD25" s="46" t="s">
        <v>53</v>
      </c>
      <c r="AE25" s="10">
        <f t="shared" si="2"/>
        <v>6298817</v>
      </c>
      <c r="AF25" s="10">
        <f t="shared" si="2"/>
        <v>3296171</v>
      </c>
      <c r="AK25" s="31" t="s">
        <v>52</v>
      </c>
      <c r="AL25" s="10">
        <v>220</v>
      </c>
      <c r="AM25" s="10">
        <v>220</v>
      </c>
      <c r="AO25" s="46" t="s">
        <v>51</v>
      </c>
      <c r="AP25" s="10">
        <f>AI11+AL25</f>
        <v>11040</v>
      </c>
      <c r="AQ25" s="10">
        <f>AJ11+AM25</f>
        <v>5882</v>
      </c>
      <c r="AV25" s="31" t="s">
        <v>53</v>
      </c>
      <c r="AW25" s="10">
        <v>10961</v>
      </c>
      <c r="AX25" s="10">
        <v>5735</v>
      </c>
      <c r="AZ25" s="46" t="s">
        <v>52</v>
      </c>
      <c r="BA25" s="10">
        <f>AW25</f>
        <v>10961</v>
      </c>
      <c r="BB25" s="10">
        <f>AX25</f>
        <v>5735</v>
      </c>
    </row>
    <row r="26" spans="1:54" x14ac:dyDescent="0.25">
      <c r="D26" s="31" t="s">
        <v>48</v>
      </c>
      <c r="E26" s="10">
        <v>996</v>
      </c>
      <c r="F26" s="10">
        <v>447</v>
      </c>
      <c r="H26" s="46" t="s">
        <v>48</v>
      </c>
      <c r="I26" s="47">
        <f>E26</f>
        <v>996</v>
      </c>
      <c r="J26" s="47">
        <f>F26</f>
        <v>447</v>
      </c>
      <c r="K26" s="10"/>
      <c r="W26" s="12" t="s">
        <v>108</v>
      </c>
      <c r="X26" s="10">
        <v>26438702</v>
      </c>
      <c r="Y26" s="10">
        <v>8357119.8499999996</v>
      </c>
      <c r="Z26" s="12" t="s">
        <v>108</v>
      </c>
      <c r="AA26" s="10">
        <v>543795</v>
      </c>
      <c r="AB26" s="10">
        <v>212013</v>
      </c>
      <c r="AK26" s="31" t="s">
        <v>53</v>
      </c>
      <c r="AL26" s="10">
        <v>150328</v>
      </c>
      <c r="AM26" s="10">
        <v>70501</v>
      </c>
      <c r="AO26" s="46" t="s">
        <v>52</v>
      </c>
      <c r="AP26" s="10">
        <f>AL26</f>
        <v>150328</v>
      </c>
      <c r="AQ26" s="10">
        <f>AM26</f>
        <v>70501</v>
      </c>
      <c r="AV26" s="12" t="s">
        <v>108</v>
      </c>
      <c r="AW26" s="10">
        <v>433639</v>
      </c>
      <c r="AX26" s="10">
        <v>96533</v>
      </c>
      <c r="AZ26" s="46" t="s">
        <v>53</v>
      </c>
      <c r="BA26" s="10">
        <f>AT24+AW26</f>
        <v>1560126</v>
      </c>
      <c r="BB26" s="10">
        <f>AU24+AX26</f>
        <v>426562.95</v>
      </c>
    </row>
    <row r="27" spans="1:54" x14ac:dyDescent="0.25">
      <c r="D27" s="31" t="s">
        <v>49</v>
      </c>
      <c r="E27" s="10">
        <v>2934</v>
      </c>
      <c r="F27" s="10">
        <v>697</v>
      </c>
      <c r="H27" s="46" t="s">
        <v>49</v>
      </c>
      <c r="I27" s="47">
        <f t="shared" ref="I27:J29" si="11">B18+E27</f>
        <v>9194</v>
      </c>
      <c r="J27" s="47">
        <f t="shared" si="11"/>
        <v>697</v>
      </c>
      <c r="K27" s="10"/>
      <c r="AK27" s="12" t="s">
        <v>108</v>
      </c>
      <c r="AL27" s="10">
        <v>402466</v>
      </c>
      <c r="AM27" s="10">
        <v>132300</v>
      </c>
      <c r="AO27" s="46" t="s">
        <v>53</v>
      </c>
      <c r="AP27" s="10">
        <f>AI12+AL27</f>
        <v>431720</v>
      </c>
      <c r="AQ27" s="10">
        <f>AJ12+AM27</f>
        <v>143991</v>
      </c>
    </row>
    <row r="28" spans="1:54" x14ac:dyDescent="0.25">
      <c r="D28" s="31" t="s">
        <v>50</v>
      </c>
      <c r="E28" s="10">
        <v>28628</v>
      </c>
      <c r="F28" s="10">
        <v>5093</v>
      </c>
      <c r="H28" s="46" t="s">
        <v>50</v>
      </c>
      <c r="I28" s="47">
        <f t="shared" si="11"/>
        <v>50361</v>
      </c>
      <c r="J28" s="47">
        <f t="shared" si="11"/>
        <v>5093</v>
      </c>
      <c r="K28" s="10"/>
      <c r="AA28" s="45">
        <f>GETPIVOTDATA("Soma de Total Produção ",$W$3)+GETPIVOTDATA("Soma de Total Inscrições ",$Z$3)</f>
        <v>26982497</v>
      </c>
      <c r="AB28" s="45">
        <f>GETPIVOTDATA("Soma de Produção Gratuidade",$W$3)+GETPIVOTDATA("Soma de Incrições Gratuidade",$Z$3)</f>
        <v>8569132.8499999996</v>
      </c>
    </row>
    <row r="29" spans="1:54" x14ac:dyDescent="0.25">
      <c r="D29" s="31" t="s">
        <v>51</v>
      </c>
      <c r="E29" s="10">
        <v>39522</v>
      </c>
      <c r="F29" s="10">
        <v>2413</v>
      </c>
      <c r="H29" s="46" t="s">
        <v>51</v>
      </c>
      <c r="I29" s="47">
        <f t="shared" si="11"/>
        <v>84048</v>
      </c>
      <c r="J29" s="47">
        <f t="shared" si="11"/>
        <v>4909</v>
      </c>
      <c r="K29" s="10"/>
      <c r="AL29" s="45"/>
      <c r="AM29" s="45"/>
      <c r="AW29" s="45">
        <f>GETPIVOTDATA("Soma de Total Produção ",$AS$3)+GETPIVOTDATA("Soma de Total Inscrições ",$AV$3)</f>
        <v>1560126</v>
      </c>
      <c r="AX29" s="45">
        <f>GETPIVOTDATA("Soma de Produção Gratuidade",$AS$3)+GETPIVOTDATA("Soma de Incrições Gratuidade",$AV$3)</f>
        <v>426562.95</v>
      </c>
      <c r="AZ29" s="30">
        <f>E35+T4+AP4+AE4+BA4</f>
        <v>41249724</v>
      </c>
      <c r="BA29" s="30">
        <f>F35+U4+AQ4+AF4+BB4</f>
        <v>12185585.15</v>
      </c>
    </row>
    <row r="30" spans="1:54" x14ac:dyDescent="0.25">
      <c r="D30" s="31" t="s">
        <v>52</v>
      </c>
      <c r="E30" s="10">
        <v>1614</v>
      </c>
      <c r="F30" s="10">
        <v>718</v>
      </c>
      <c r="H30" s="46" t="s">
        <v>52</v>
      </c>
      <c r="I30" s="47">
        <f>E30</f>
        <v>1614</v>
      </c>
      <c r="J30" s="47">
        <f>F30</f>
        <v>718</v>
      </c>
      <c r="K30" s="10"/>
      <c r="AL30" s="45">
        <f>GETPIVOTDATA("Soma de Total Produção ",$AH$3)+GETPIVOTDATA("Soma de Total Inscrições ",$AK$3)</f>
        <v>431720</v>
      </c>
      <c r="AM30" s="45">
        <f>GETPIVOTDATA("Soma de Produção Gratuidade",$AH$3)+GETPIVOTDATA("Soma de Incrições Gratuidade",$AK$3)</f>
        <v>143991</v>
      </c>
      <c r="AS30" s="11" t="s">
        <v>298</v>
      </c>
      <c r="AT30" s="30" t="s">
        <v>299</v>
      </c>
      <c r="AU30" s="30" t="s">
        <v>300</v>
      </c>
    </row>
    <row r="31" spans="1:54" x14ac:dyDescent="0.25">
      <c r="D31" s="31" t="s">
        <v>53</v>
      </c>
      <c r="E31" s="10">
        <v>179669</v>
      </c>
      <c r="F31" s="10">
        <v>94021</v>
      </c>
      <c r="H31" s="46" t="s">
        <v>53</v>
      </c>
      <c r="I31" s="47">
        <f>B21+E31</f>
        <v>691147</v>
      </c>
      <c r="J31" s="47">
        <f>C21+F31</f>
        <v>361677</v>
      </c>
      <c r="K31" s="10"/>
      <c r="AS31" s="12" t="s">
        <v>103</v>
      </c>
      <c r="AT31" s="30">
        <v>1126487</v>
      </c>
      <c r="AU31" s="30">
        <v>330029.95</v>
      </c>
    </row>
    <row r="32" spans="1:54" x14ac:dyDescent="0.25">
      <c r="D32" s="31" t="s">
        <v>54</v>
      </c>
      <c r="E32" s="10">
        <v>1493</v>
      </c>
      <c r="F32" s="10">
        <v>957</v>
      </c>
      <c r="H32" s="46" t="s">
        <v>54</v>
      </c>
      <c r="I32" s="47">
        <f>E32</f>
        <v>1493</v>
      </c>
      <c r="J32" s="47">
        <f>F32</f>
        <v>957</v>
      </c>
      <c r="K32" s="10"/>
      <c r="AS32" s="31" t="s">
        <v>303</v>
      </c>
      <c r="AT32" s="30">
        <v>1035788</v>
      </c>
      <c r="AU32" s="30">
        <v>293259.95</v>
      </c>
    </row>
    <row r="33" spans="4:47" x14ac:dyDescent="0.25">
      <c r="D33" s="12" t="s">
        <v>108</v>
      </c>
      <c r="E33" s="10">
        <v>832505</v>
      </c>
      <c r="F33" s="10">
        <v>311943</v>
      </c>
      <c r="H33" s="31"/>
      <c r="I33" s="47"/>
      <c r="J33" s="47"/>
      <c r="K33" s="10"/>
      <c r="AS33" s="31" t="s">
        <v>304</v>
      </c>
      <c r="AT33" s="30">
        <v>90699</v>
      </c>
      <c r="AU33" s="30">
        <v>36770</v>
      </c>
    </row>
    <row r="34" spans="4:47" x14ac:dyDescent="0.25">
      <c r="H34" s="31"/>
      <c r="I34" s="10"/>
      <c r="J34" s="10"/>
      <c r="K34" s="10"/>
      <c r="AS34" s="12" t="s">
        <v>90</v>
      </c>
      <c r="AT34" s="30">
        <v>26438702</v>
      </c>
      <c r="AU34" s="30">
        <v>8357119.8499999996</v>
      </c>
    </row>
    <row r="35" spans="4:47" x14ac:dyDescent="0.25">
      <c r="E35" s="45">
        <f>GETPIVOTDATA("Soma de Total Produção ",$A$3)+GETPIVOTDATA("Soma de Total Inscrições ",$D$3)</f>
        <v>5468007</v>
      </c>
      <c r="F35" s="45">
        <f>GETPIVOTDATA("Soma de Produção Gratuidade",$A$3)+GETPIVOTDATA("Soma de Incrições Gratuidade",$D$3)</f>
        <v>1411634.4</v>
      </c>
      <c r="H35" s="31"/>
      <c r="I35" s="10"/>
      <c r="J35" s="10"/>
      <c r="K35" s="10"/>
      <c r="AS35" s="31" t="s">
        <v>305</v>
      </c>
      <c r="AT35" s="30">
        <v>742688</v>
      </c>
      <c r="AU35" s="30">
        <v>246959</v>
      </c>
    </row>
    <row r="36" spans="4:47" x14ac:dyDescent="0.25">
      <c r="E36" s="45"/>
      <c r="F36" s="45"/>
      <c r="H36" s="31"/>
      <c r="I36" s="10"/>
      <c r="J36" s="10"/>
      <c r="K36" s="10"/>
      <c r="AS36" s="31" t="s">
        <v>303</v>
      </c>
      <c r="AT36" s="30">
        <v>1244537</v>
      </c>
      <c r="AU36" s="30">
        <v>426719.00000000006</v>
      </c>
    </row>
    <row r="37" spans="4:47" x14ac:dyDescent="0.25">
      <c r="F37" s="30"/>
      <c r="H37" s="31"/>
      <c r="I37" s="10"/>
      <c r="J37" s="10"/>
      <c r="K37" s="10"/>
      <c r="AS37" s="31" t="s">
        <v>306</v>
      </c>
      <c r="AT37" s="30">
        <v>2635995</v>
      </c>
      <c r="AU37" s="30">
        <v>1110428</v>
      </c>
    </row>
    <row r="38" spans="4:47" x14ac:dyDescent="0.25">
      <c r="H38" s="31"/>
      <c r="I38" s="10"/>
      <c r="J38" s="10"/>
      <c r="K38" s="10"/>
      <c r="AS38" s="31" t="s">
        <v>304</v>
      </c>
      <c r="AT38" s="30">
        <v>21815482</v>
      </c>
      <c r="AU38" s="30">
        <v>6573013.8499999996</v>
      </c>
    </row>
    <row r="39" spans="4:47" x14ac:dyDescent="0.25">
      <c r="H39" s="31"/>
      <c r="I39" s="10"/>
      <c r="J39" s="10"/>
      <c r="K39" s="10"/>
      <c r="AS39" s="12" t="s">
        <v>76</v>
      </c>
      <c r="AT39" s="30">
        <v>4635502</v>
      </c>
      <c r="AU39" s="30">
        <v>1099691.3999999999</v>
      </c>
    </row>
    <row r="40" spans="4:47" x14ac:dyDescent="0.25">
      <c r="H40" s="31"/>
      <c r="I40" s="10"/>
      <c r="J40" s="10"/>
      <c r="K40" s="10"/>
      <c r="AS40" s="31" t="s">
        <v>307</v>
      </c>
      <c r="AT40" s="30">
        <v>44</v>
      </c>
      <c r="AU40" s="30">
        <v>0</v>
      </c>
    </row>
    <row r="41" spans="4:47" x14ac:dyDescent="0.25">
      <c r="H41" s="31"/>
      <c r="I41" s="10"/>
      <c r="J41" s="10"/>
      <c r="K41" s="10"/>
      <c r="AS41" s="31" t="s">
        <v>303</v>
      </c>
      <c r="AT41" s="30">
        <v>549189</v>
      </c>
      <c r="AU41" s="30">
        <v>178198</v>
      </c>
    </row>
    <row r="42" spans="4:47" x14ac:dyDescent="0.25">
      <c r="AS42" s="31" t="s">
        <v>304</v>
      </c>
      <c r="AT42" s="30">
        <v>4086269</v>
      </c>
      <c r="AU42" s="30">
        <v>921493.4</v>
      </c>
    </row>
    <row r="43" spans="4:47" x14ac:dyDescent="0.25">
      <c r="AS43" s="12" t="s">
        <v>99</v>
      </c>
      <c r="AT43" s="30">
        <v>29254</v>
      </c>
      <c r="AU43" s="30">
        <v>11691</v>
      </c>
    </row>
    <row r="44" spans="4:47" x14ac:dyDescent="0.25">
      <c r="AS44" s="31" t="s">
        <v>304</v>
      </c>
      <c r="AT44" s="30">
        <v>29254</v>
      </c>
      <c r="AU44" s="30">
        <v>11691</v>
      </c>
    </row>
    <row r="45" spans="4:47" x14ac:dyDescent="0.25">
      <c r="AS45" s="12" t="s">
        <v>87</v>
      </c>
      <c r="AT45" s="30">
        <v>2323452</v>
      </c>
      <c r="AU45" s="30">
        <v>497612</v>
      </c>
    </row>
    <row r="46" spans="4:47" x14ac:dyDescent="0.25">
      <c r="AS46" s="31" t="s">
        <v>303</v>
      </c>
      <c r="AT46" s="30">
        <v>1574571</v>
      </c>
      <c r="AU46" s="30">
        <v>410570</v>
      </c>
    </row>
    <row r="47" spans="4:47" x14ac:dyDescent="0.25">
      <c r="AS47" s="31" t="s">
        <v>304</v>
      </c>
      <c r="AT47" s="30">
        <v>748881</v>
      </c>
      <c r="AU47" s="30">
        <v>87042</v>
      </c>
    </row>
    <row r="48" spans="4:47" x14ac:dyDescent="0.25">
      <c r="AS48" s="12" t="s">
        <v>108</v>
      </c>
      <c r="AT48" s="30">
        <v>34553397</v>
      </c>
      <c r="AU48" s="30">
        <v>10296144.200000001</v>
      </c>
    </row>
    <row r="53" spans="45:49" x14ac:dyDescent="0.25">
      <c r="AS53" s="11" t="s">
        <v>308</v>
      </c>
      <c r="AT53" t="s">
        <v>309</v>
      </c>
      <c r="AU53" t="s">
        <v>310</v>
      </c>
      <c r="AV53" t="s">
        <v>71</v>
      </c>
      <c r="AW53" t="s">
        <v>72</v>
      </c>
    </row>
    <row r="54" spans="45:49" x14ac:dyDescent="0.25">
      <c r="AS54" s="12" t="s">
        <v>103</v>
      </c>
      <c r="AT54" s="10">
        <v>882336</v>
      </c>
      <c r="AU54" s="10">
        <v>3729913</v>
      </c>
      <c r="AV54" s="10">
        <v>193195</v>
      </c>
      <c r="AW54" s="10">
        <v>1622686.9500000002</v>
      </c>
    </row>
    <row r="55" spans="45:49" x14ac:dyDescent="0.25">
      <c r="AS55" s="12" t="s">
        <v>90</v>
      </c>
      <c r="AT55" s="10">
        <v>2066659</v>
      </c>
      <c r="AU55" s="10">
        <v>29739836</v>
      </c>
      <c r="AV55" s="10">
        <v>975423</v>
      </c>
      <c r="AW55" s="10">
        <v>9552262.8500000015</v>
      </c>
    </row>
    <row r="56" spans="45:49" x14ac:dyDescent="0.25">
      <c r="AS56" s="12" t="s">
        <v>76</v>
      </c>
      <c r="AT56" s="10">
        <v>1608673</v>
      </c>
      <c r="AU56" s="10">
        <v>68726919</v>
      </c>
      <c r="AV56" s="10">
        <v>524332</v>
      </c>
      <c r="AW56" s="10">
        <v>26851622.399999999</v>
      </c>
    </row>
    <row r="57" spans="45:49" x14ac:dyDescent="0.25">
      <c r="AS57" s="12" t="s">
        <v>99</v>
      </c>
      <c r="AT57" s="10">
        <v>431005</v>
      </c>
      <c r="AU57" s="10">
        <v>5099672</v>
      </c>
      <c r="AV57" s="10">
        <v>140460</v>
      </c>
      <c r="AW57" s="10">
        <v>2288138</v>
      </c>
    </row>
    <row r="58" spans="45:49" x14ac:dyDescent="0.25">
      <c r="AS58" s="12" t="s">
        <v>87</v>
      </c>
      <c r="AT58" s="10">
        <v>174007</v>
      </c>
      <c r="AU58" s="10">
        <v>2471389</v>
      </c>
      <c r="AV58" s="10">
        <v>67568</v>
      </c>
      <c r="AW58" s="10">
        <v>565360</v>
      </c>
    </row>
    <row r="59" spans="45:49" x14ac:dyDescent="0.25">
      <c r="AS59" s="12" t="s">
        <v>108</v>
      </c>
      <c r="AT59" s="10">
        <v>5162680</v>
      </c>
      <c r="AU59" s="10">
        <v>109767729</v>
      </c>
      <c r="AV59" s="10">
        <v>1900978</v>
      </c>
      <c r="AW59" s="10">
        <v>40880070.200000003</v>
      </c>
    </row>
    <row r="62" spans="45:49" x14ac:dyDescent="0.25">
      <c r="AS62" s="11" t="s">
        <v>298</v>
      </c>
      <c r="AT62" s="30" t="s">
        <v>299</v>
      </c>
      <c r="AU62" s="30" t="s">
        <v>300</v>
      </c>
    </row>
    <row r="63" spans="45:49" x14ac:dyDescent="0.25">
      <c r="AS63" s="12" t="s">
        <v>103</v>
      </c>
      <c r="AT63" s="30">
        <v>2603426</v>
      </c>
      <c r="AU63" s="30">
        <v>1292657</v>
      </c>
    </row>
    <row r="64" spans="45:49" x14ac:dyDescent="0.25">
      <c r="AS64" s="31" t="s">
        <v>311</v>
      </c>
      <c r="AT64" s="30">
        <v>2603426</v>
      </c>
      <c r="AU64" s="30">
        <v>1292657</v>
      </c>
    </row>
    <row r="65" spans="45:47" x14ac:dyDescent="0.25">
      <c r="AS65" s="12" t="s">
        <v>90</v>
      </c>
      <c r="AT65" s="30">
        <v>3301134</v>
      </c>
      <c r="AU65" s="30">
        <v>1195143</v>
      </c>
    </row>
    <row r="66" spans="45:47" x14ac:dyDescent="0.25">
      <c r="AS66" s="31" t="s">
        <v>311</v>
      </c>
      <c r="AT66" s="30">
        <v>3301134</v>
      </c>
      <c r="AU66" s="30">
        <v>1195143</v>
      </c>
    </row>
    <row r="67" spans="45:47" x14ac:dyDescent="0.25">
      <c r="AS67" s="12" t="s">
        <v>76</v>
      </c>
      <c r="AT67" s="30">
        <v>63931901</v>
      </c>
      <c r="AU67" s="30">
        <v>25727386</v>
      </c>
    </row>
    <row r="68" spans="45:47" x14ac:dyDescent="0.25">
      <c r="AS68" s="31" t="s">
        <v>311</v>
      </c>
      <c r="AT68" s="30">
        <v>63931901</v>
      </c>
      <c r="AU68" s="30">
        <v>25727386</v>
      </c>
    </row>
    <row r="69" spans="45:47" x14ac:dyDescent="0.25">
      <c r="AS69" s="12" t="s">
        <v>99</v>
      </c>
      <c r="AT69" s="30">
        <v>5070418</v>
      </c>
      <c r="AU69" s="30">
        <v>2276447</v>
      </c>
    </row>
    <row r="70" spans="45:47" x14ac:dyDescent="0.25">
      <c r="AS70" s="31" t="s">
        <v>311</v>
      </c>
      <c r="AT70" s="30">
        <v>5070418</v>
      </c>
      <c r="AU70" s="30">
        <v>2276447</v>
      </c>
    </row>
    <row r="71" spans="45:47" x14ac:dyDescent="0.25">
      <c r="AS71" s="12" t="s">
        <v>87</v>
      </c>
      <c r="AT71" s="30">
        <v>147937</v>
      </c>
      <c r="AU71" s="30">
        <v>67748</v>
      </c>
    </row>
    <row r="72" spans="45:47" x14ac:dyDescent="0.25">
      <c r="AS72" s="31" t="s">
        <v>311</v>
      </c>
      <c r="AT72" s="30">
        <v>147937</v>
      </c>
      <c r="AU72" s="30">
        <v>67748</v>
      </c>
    </row>
    <row r="73" spans="45:47" x14ac:dyDescent="0.25">
      <c r="AS73" s="12" t="s">
        <v>108</v>
      </c>
      <c r="AT73" s="30">
        <v>75054816</v>
      </c>
      <c r="AU73" s="30">
        <v>30559381</v>
      </c>
    </row>
  </sheetData>
  <pageMargins left="0.511811024" right="0.511811024" top="0.78740157499999996" bottom="0.78740157499999996" header="0.31496062000000002" footer="0.31496062000000002"/>
  <pageSetup paperSize="9" orientation="portrait" r:id="rId1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  <pageSetUpPr fitToPage="1"/>
  </sheetPr>
  <dimension ref="A2:X133"/>
  <sheetViews>
    <sheetView showGridLines="0" zoomScaleNormal="100" workbookViewId="0">
      <selection activeCell="X30" sqref="X30"/>
    </sheetView>
  </sheetViews>
  <sheetFormatPr defaultRowHeight="15" x14ac:dyDescent="0.25"/>
  <cols>
    <col min="1" max="1" width="13.28515625" bestFit="1" customWidth="1"/>
    <col min="2" max="2" width="27.28515625" bestFit="1" customWidth="1"/>
    <col min="3" max="3" width="24.7109375" bestFit="1" customWidth="1"/>
    <col min="4" max="4" width="33.85546875" bestFit="1" customWidth="1"/>
    <col min="5" max="5" width="20.28515625" style="2" bestFit="1" customWidth="1"/>
    <col min="6" max="6" width="2.7109375" customWidth="1"/>
    <col min="7" max="7" width="9.140625" bestFit="1" customWidth="1"/>
    <col min="8" max="8" width="28.140625" bestFit="1" customWidth="1"/>
    <col min="9" max="9" width="30.5703125" bestFit="1" customWidth="1"/>
    <col min="10" max="10" width="2.7109375" customWidth="1"/>
    <col min="11" max="11" width="15.85546875" customWidth="1"/>
    <col min="12" max="12" width="40" customWidth="1"/>
    <col min="13" max="13" width="2.7109375" customWidth="1"/>
    <col min="14" max="14" width="5.42578125" bestFit="1" customWidth="1"/>
    <col min="15" max="15" width="2.7109375" customWidth="1"/>
    <col min="16" max="16" width="9.140625" bestFit="1" customWidth="1"/>
    <col min="17" max="17" width="28.140625" bestFit="1" customWidth="1"/>
    <col min="18" max="18" width="24.7109375" bestFit="1" customWidth="1"/>
    <col min="19" max="19" width="2.7109375" customWidth="1"/>
    <col min="20" max="20" width="33.85546875" bestFit="1" customWidth="1"/>
    <col min="21" max="21" width="8" bestFit="1" customWidth="1"/>
    <col min="22" max="22" width="2.7109375" customWidth="1"/>
    <col min="23" max="23" width="15.85546875" style="9" customWidth="1"/>
    <col min="24" max="24" width="32.140625" bestFit="1" customWidth="1"/>
  </cols>
  <sheetData>
    <row r="2" spans="1:24" x14ac:dyDescent="0.25">
      <c r="A2" s="18" t="s">
        <v>312</v>
      </c>
      <c r="B2" s="19" t="s">
        <v>313</v>
      </c>
      <c r="C2" s="19" t="s">
        <v>314</v>
      </c>
      <c r="D2" s="20" t="s">
        <v>315</v>
      </c>
      <c r="E2" s="21" t="s">
        <v>316</v>
      </c>
      <c r="G2" s="6" t="s">
        <v>312</v>
      </c>
      <c r="H2" s="6" t="s">
        <v>313</v>
      </c>
      <c r="I2" s="6" t="s">
        <v>314</v>
      </c>
      <c r="K2" s="6" t="s">
        <v>312</v>
      </c>
      <c r="L2" s="6" t="s">
        <v>313</v>
      </c>
      <c r="N2" s="6" t="s">
        <v>317</v>
      </c>
      <c r="P2" s="6" t="s">
        <v>312</v>
      </c>
      <c r="Q2" s="6" t="s">
        <v>313</v>
      </c>
      <c r="R2" s="6" t="s">
        <v>314</v>
      </c>
      <c r="T2" s="8" t="s">
        <v>315</v>
      </c>
      <c r="U2" s="3" t="s">
        <v>318</v>
      </c>
      <c r="W2" s="8" t="s">
        <v>319</v>
      </c>
      <c r="X2" s="8" t="s">
        <v>320</v>
      </c>
    </row>
    <row r="3" spans="1:24" ht="12.95" customHeight="1" x14ac:dyDescent="0.25">
      <c r="A3" s="13" t="s">
        <v>76</v>
      </c>
      <c r="B3" s="5" t="s">
        <v>77</v>
      </c>
      <c r="C3" s="5" t="s">
        <v>321</v>
      </c>
      <c r="D3" s="7" t="s">
        <v>97</v>
      </c>
      <c r="E3" s="14" t="s">
        <v>311</v>
      </c>
      <c r="G3" s="5" t="s">
        <v>76</v>
      </c>
      <c r="H3" s="5" t="s">
        <v>77</v>
      </c>
      <c r="I3" s="7" t="s">
        <v>79</v>
      </c>
      <c r="K3" s="7" t="s">
        <v>76</v>
      </c>
      <c r="L3" s="5" t="s">
        <v>77</v>
      </c>
      <c r="N3" s="7" t="s">
        <v>55</v>
      </c>
      <c r="P3" s="7" t="s">
        <v>76</v>
      </c>
      <c r="Q3" s="7" t="s">
        <v>77</v>
      </c>
      <c r="R3" s="7" t="s">
        <v>79</v>
      </c>
      <c r="T3" s="7" t="s">
        <v>97</v>
      </c>
      <c r="U3" s="27" t="s">
        <v>322</v>
      </c>
      <c r="W3" s="28" t="s">
        <v>28</v>
      </c>
      <c r="X3" s="29">
        <v>0.87319999999999998</v>
      </c>
    </row>
    <row r="4" spans="1:24" ht="12.95" customHeight="1" x14ac:dyDescent="0.25">
      <c r="A4" s="13" t="s">
        <v>76</v>
      </c>
      <c r="B4" s="5" t="s">
        <v>77</v>
      </c>
      <c r="C4" s="5" t="s">
        <v>321</v>
      </c>
      <c r="D4" s="7" t="s">
        <v>81</v>
      </c>
      <c r="E4" s="15" t="s">
        <v>311</v>
      </c>
      <c r="G4" s="5" t="s">
        <v>87</v>
      </c>
      <c r="H4" s="5" t="s">
        <v>78</v>
      </c>
      <c r="I4" s="5" t="s">
        <v>109</v>
      </c>
      <c r="K4" s="7" t="s">
        <v>76</v>
      </c>
      <c r="L4" s="5" t="s">
        <v>78</v>
      </c>
      <c r="N4" s="7" t="s">
        <v>28</v>
      </c>
      <c r="P4" s="7" t="s">
        <v>76</v>
      </c>
      <c r="Q4" s="7" t="s">
        <v>78</v>
      </c>
      <c r="R4" s="7" t="s">
        <v>79</v>
      </c>
      <c r="T4" s="7" t="s">
        <v>81</v>
      </c>
      <c r="U4" s="28" t="s">
        <v>322</v>
      </c>
      <c r="W4" s="28" t="s">
        <v>29</v>
      </c>
      <c r="X4" s="29">
        <v>0.91259999999999997</v>
      </c>
    </row>
    <row r="5" spans="1:24" ht="12.95" customHeight="1" x14ac:dyDescent="0.25">
      <c r="A5" s="13" t="s">
        <v>76</v>
      </c>
      <c r="B5" s="5" t="s">
        <v>78</v>
      </c>
      <c r="C5" s="5" t="s">
        <v>321</v>
      </c>
      <c r="D5" s="7" t="s">
        <v>85</v>
      </c>
      <c r="E5" s="15" t="s">
        <v>311</v>
      </c>
      <c r="G5" s="5" t="s">
        <v>90</v>
      </c>
      <c r="H5" s="5" t="s">
        <v>80</v>
      </c>
      <c r="I5" s="5" t="s">
        <v>111</v>
      </c>
      <c r="K5" s="7" t="s">
        <v>76</v>
      </c>
      <c r="L5" s="5" t="s">
        <v>80</v>
      </c>
      <c r="N5" s="7" t="s">
        <v>29</v>
      </c>
      <c r="P5" s="7" t="s">
        <v>76</v>
      </c>
      <c r="Q5" s="7" t="s">
        <v>80</v>
      </c>
      <c r="R5" s="7" t="s">
        <v>79</v>
      </c>
      <c r="T5" s="7" t="s">
        <v>85</v>
      </c>
      <c r="U5" s="28" t="s">
        <v>322</v>
      </c>
      <c r="W5" s="28" t="s">
        <v>30</v>
      </c>
      <c r="X5" s="29">
        <v>0.87460000000000004</v>
      </c>
    </row>
    <row r="6" spans="1:24" ht="12.95" customHeight="1" x14ac:dyDescent="0.25">
      <c r="A6" s="13" t="s">
        <v>76</v>
      </c>
      <c r="B6" s="5" t="s">
        <v>78</v>
      </c>
      <c r="C6" s="5" t="s">
        <v>321</v>
      </c>
      <c r="D6" s="7" t="s">
        <v>166</v>
      </c>
      <c r="E6" s="15" t="s">
        <v>311</v>
      </c>
      <c r="G6" s="5" t="s">
        <v>99</v>
      </c>
      <c r="H6" s="5" t="s">
        <v>82</v>
      </c>
      <c r="I6" s="5" t="s">
        <v>113</v>
      </c>
      <c r="K6" s="7" t="s">
        <v>76</v>
      </c>
      <c r="L6" s="5" t="s">
        <v>82</v>
      </c>
      <c r="N6" s="7" t="s">
        <v>30</v>
      </c>
      <c r="P6" s="7" t="s">
        <v>76</v>
      </c>
      <c r="Q6" s="7" t="s">
        <v>82</v>
      </c>
      <c r="R6" s="7" t="s">
        <v>79</v>
      </c>
      <c r="T6" s="7" t="s">
        <v>166</v>
      </c>
      <c r="U6" s="28" t="s">
        <v>322</v>
      </c>
      <c r="W6" s="28" t="s">
        <v>31</v>
      </c>
      <c r="X6" s="29">
        <v>0.83479999999999999</v>
      </c>
    </row>
    <row r="7" spans="1:24" ht="12.6" customHeight="1" x14ac:dyDescent="0.25">
      <c r="A7" s="13" t="s">
        <v>76</v>
      </c>
      <c r="B7" s="5" t="s">
        <v>78</v>
      </c>
      <c r="C7" s="5" t="s">
        <v>321</v>
      </c>
      <c r="D7" s="5" t="s">
        <v>225</v>
      </c>
      <c r="E7" s="15" t="s">
        <v>307</v>
      </c>
      <c r="G7" s="7" t="s">
        <v>103</v>
      </c>
      <c r="H7" s="5" t="s">
        <v>83</v>
      </c>
      <c r="I7" s="5" t="s">
        <v>171</v>
      </c>
      <c r="K7" s="7" t="s">
        <v>76</v>
      </c>
      <c r="L7" s="5" t="s">
        <v>83</v>
      </c>
      <c r="N7" s="7" t="s">
        <v>31</v>
      </c>
      <c r="P7" s="7" t="s">
        <v>76</v>
      </c>
      <c r="Q7" s="7" t="s">
        <v>83</v>
      </c>
      <c r="R7" s="7" t="s">
        <v>109</v>
      </c>
      <c r="T7" s="5" t="s">
        <v>225</v>
      </c>
      <c r="U7" s="28" t="s">
        <v>322</v>
      </c>
      <c r="W7" s="28" t="s">
        <v>32</v>
      </c>
      <c r="X7" s="29">
        <v>0.90110000000000001</v>
      </c>
    </row>
    <row r="8" spans="1:24" ht="12.95" customHeight="1" x14ac:dyDescent="0.25">
      <c r="A8" s="13" t="s">
        <v>76</v>
      </c>
      <c r="B8" s="5" t="s">
        <v>80</v>
      </c>
      <c r="C8" s="5" t="s">
        <v>321</v>
      </c>
      <c r="D8" s="5" t="s">
        <v>167</v>
      </c>
      <c r="E8" s="15" t="s">
        <v>311</v>
      </c>
      <c r="H8" s="5" t="s">
        <v>84</v>
      </c>
      <c r="I8" s="5" t="s">
        <v>173</v>
      </c>
      <c r="K8" s="7" t="s">
        <v>76</v>
      </c>
      <c r="L8" s="5" t="s">
        <v>84</v>
      </c>
      <c r="N8" s="7" t="s">
        <v>32</v>
      </c>
      <c r="P8" s="7" t="s">
        <v>76</v>
      </c>
      <c r="Q8" s="7" t="s">
        <v>83</v>
      </c>
      <c r="R8" s="7" t="s">
        <v>111</v>
      </c>
      <c r="T8" s="5" t="s">
        <v>167</v>
      </c>
      <c r="U8" s="28" t="s">
        <v>322</v>
      </c>
      <c r="W8" s="28" t="s">
        <v>33</v>
      </c>
      <c r="X8" s="29">
        <v>0.91459999999999997</v>
      </c>
    </row>
    <row r="9" spans="1:24" ht="12.95" customHeight="1" x14ac:dyDescent="0.25">
      <c r="A9" s="13" t="s">
        <v>76</v>
      </c>
      <c r="B9" s="5" t="s">
        <v>80</v>
      </c>
      <c r="C9" s="5" t="s">
        <v>321</v>
      </c>
      <c r="D9" s="5" t="s">
        <v>226</v>
      </c>
      <c r="E9" s="15" t="s">
        <v>307</v>
      </c>
      <c r="H9" s="5" t="s">
        <v>323</v>
      </c>
      <c r="I9" s="5" t="s">
        <v>176</v>
      </c>
      <c r="K9" s="7" t="s">
        <v>76</v>
      </c>
      <c r="L9" s="5" t="s">
        <v>86</v>
      </c>
      <c r="N9" s="7" t="s">
        <v>33</v>
      </c>
      <c r="P9" s="7" t="s">
        <v>76</v>
      </c>
      <c r="Q9" s="7" t="s">
        <v>83</v>
      </c>
      <c r="R9" s="7" t="s">
        <v>113</v>
      </c>
      <c r="T9" s="5" t="s">
        <v>226</v>
      </c>
      <c r="U9" s="28" t="s">
        <v>322</v>
      </c>
      <c r="W9" s="28" t="s">
        <v>34</v>
      </c>
      <c r="X9" s="29">
        <v>0.66559999999999997</v>
      </c>
    </row>
    <row r="10" spans="1:24" ht="12.95" customHeight="1" x14ac:dyDescent="0.25">
      <c r="A10" s="13" t="s">
        <v>76</v>
      </c>
      <c r="B10" s="5" t="s">
        <v>82</v>
      </c>
      <c r="C10" s="5" t="s">
        <v>321</v>
      </c>
      <c r="D10" s="5" t="s">
        <v>89</v>
      </c>
      <c r="E10" s="15" t="s">
        <v>311</v>
      </c>
      <c r="H10" s="5" t="s">
        <v>324</v>
      </c>
      <c r="I10" s="5" t="s">
        <v>121</v>
      </c>
      <c r="K10" s="5" t="s">
        <v>87</v>
      </c>
      <c r="L10" s="5" t="s">
        <v>88</v>
      </c>
      <c r="N10" s="7" t="s">
        <v>34</v>
      </c>
      <c r="P10" s="7" t="s">
        <v>76</v>
      </c>
      <c r="Q10" s="7" t="s">
        <v>84</v>
      </c>
      <c r="R10" s="7" t="s">
        <v>79</v>
      </c>
      <c r="T10" s="5" t="s">
        <v>89</v>
      </c>
      <c r="U10" s="28" t="s">
        <v>322</v>
      </c>
      <c r="W10" s="28" t="s">
        <v>35</v>
      </c>
      <c r="X10" s="29">
        <v>0.79920000000000002</v>
      </c>
    </row>
    <row r="11" spans="1:24" ht="12.95" customHeight="1" x14ac:dyDescent="0.25">
      <c r="A11" s="13" t="s">
        <v>76</v>
      </c>
      <c r="B11" s="5" t="s">
        <v>82</v>
      </c>
      <c r="C11" s="5" t="s">
        <v>321</v>
      </c>
      <c r="D11" s="5" t="s">
        <v>91</v>
      </c>
      <c r="E11" s="15" t="s">
        <v>311</v>
      </c>
      <c r="H11" s="5" t="s">
        <v>325</v>
      </c>
      <c r="I11" s="5" t="s">
        <v>124</v>
      </c>
      <c r="K11" s="7" t="s">
        <v>90</v>
      </c>
      <c r="L11" s="5" t="s">
        <v>92</v>
      </c>
      <c r="N11" s="7" t="s">
        <v>35</v>
      </c>
      <c r="P11" s="7" t="s">
        <v>76</v>
      </c>
      <c r="Q11" s="7" t="s">
        <v>86</v>
      </c>
      <c r="R11" s="7" t="s">
        <v>171</v>
      </c>
      <c r="T11" s="5" t="s">
        <v>91</v>
      </c>
      <c r="U11" s="28" t="s">
        <v>322</v>
      </c>
      <c r="W11" s="28" t="s">
        <v>36</v>
      </c>
      <c r="X11" s="29">
        <v>0.80310000000000004</v>
      </c>
    </row>
    <row r="12" spans="1:24" ht="12.95" customHeight="1" x14ac:dyDescent="0.25">
      <c r="A12" s="13" t="s">
        <v>76</v>
      </c>
      <c r="B12" s="5" t="s">
        <v>82</v>
      </c>
      <c r="C12" s="5" t="s">
        <v>321</v>
      </c>
      <c r="D12" s="5" t="s">
        <v>106</v>
      </c>
      <c r="E12" s="15" t="s">
        <v>311</v>
      </c>
      <c r="H12" s="5" t="s">
        <v>88</v>
      </c>
      <c r="I12" s="5" t="s">
        <v>128</v>
      </c>
      <c r="K12" s="7" t="s">
        <v>90</v>
      </c>
      <c r="L12" s="5" t="s">
        <v>93</v>
      </c>
      <c r="N12" s="7" t="s">
        <v>36</v>
      </c>
      <c r="P12" s="7" t="s">
        <v>76</v>
      </c>
      <c r="Q12" s="7" t="s">
        <v>86</v>
      </c>
      <c r="R12" s="7" t="s">
        <v>173</v>
      </c>
      <c r="T12" s="5" t="s">
        <v>106</v>
      </c>
      <c r="U12" s="28" t="s">
        <v>322</v>
      </c>
      <c r="W12" s="28" t="s">
        <v>37</v>
      </c>
      <c r="X12" s="29">
        <v>0.92910000000000004</v>
      </c>
    </row>
    <row r="13" spans="1:24" ht="12.95" customHeight="1" x14ac:dyDescent="0.25">
      <c r="A13" s="13" t="s">
        <v>76</v>
      </c>
      <c r="B13" s="5" t="s">
        <v>82</v>
      </c>
      <c r="C13" s="5" t="s">
        <v>321</v>
      </c>
      <c r="D13" s="5" t="s">
        <v>168</v>
      </c>
      <c r="E13" s="15" t="s">
        <v>311</v>
      </c>
      <c r="H13" s="5" t="s">
        <v>326</v>
      </c>
      <c r="I13" s="5" t="s">
        <v>150</v>
      </c>
      <c r="K13" s="7" t="s">
        <v>90</v>
      </c>
      <c r="L13" s="5" t="s">
        <v>94</v>
      </c>
      <c r="N13" s="7" t="s">
        <v>37</v>
      </c>
      <c r="P13" s="7" t="s">
        <v>76</v>
      </c>
      <c r="Q13" s="7" t="s">
        <v>86</v>
      </c>
      <c r="R13" s="7" t="s">
        <v>176</v>
      </c>
      <c r="T13" s="5" t="s">
        <v>168</v>
      </c>
      <c r="U13" s="28" t="s">
        <v>322</v>
      </c>
      <c r="W13" s="28" t="s">
        <v>38</v>
      </c>
      <c r="X13" s="29">
        <v>0.82550000000000001</v>
      </c>
    </row>
    <row r="14" spans="1:24" ht="12.95" customHeight="1" x14ac:dyDescent="0.25">
      <c r="A14" s="13" t="s">
        <v>76</v>
      </c>
      <c r="B14" s="5" t="s">
        <v>83</v>
      </c>
      <c r="C14" s="5" t="s">
        <v>109</v>
      </c>
      <c r="D14" s="5" t="s">
        <v>110</v>
      </c>
      <c r="E14" s="15" t="s">
        <v>311</v>
      </c>
      <c r="H14" s="5" t="s">
        <v>92</v>
      </c>
      <c r="I14" s="5" t="s">
        <v>153</v>
      </c>
      <c r="K14" s="7" t="s">
        <v>90</v>
      </c>
      <c r="L14" s="5" t="s">
        <v>95</v>
      </c>
      <c r="N14" s="7" t="s">
        <v>38</v>
      </c>
      <c r="P14" s="7" t="s">
        <v>87</v>
      </c>
      <c r="Q14" s="7" t="s">
        <v>88</v>
      </c>
      <c r="R14" s="7" t="s">
        <v>79</v>
      </c>
      <c r="T14" s="5" t="s">
        <v>110</v>
      </c>
      <c r="U14" s="28" t="s">
        <v>322</v>
      </c>
      <c r="W14" s="28" t="s">
        <v>39</v>
      </c>
      <c r="X14" s="29">
        <v>0.7984</v>
      </c>
    </row>
    <row r="15" spans="1:24" ht="12.95" customHeight="1" x14ac:dyDescent="0.25">
      <c r="A15" s="13" t="s">
        <v>76</v>
      </c>
      <c r="B15" s="5" t="s">
        <v>83</v>
      </c>
      <c r="C15" s="5" t="s">
        <v>109</v>
      </c>
      <c r="D15" s="5" t="s">
        <v>222</v>
      </c>
      <c r="E15" s="15" t="s">
        <v>311</v>
      </c>
      <c r="H15" s="5" t="s">
        <v>93</v>
      </c>
      <c r="I15" s="5" t="s">
        <v>158</v>
      </c>
      <c r="K15" s="7" t="s">
        <v>90</v>
      </c>
      <c r="L15" s="5" t="s">
        <v>96</v>
      </c>
      <c r="N15" s="7" t="s">
        <v>39</v>
      </c>
      <c r="P15" s="7" t="s">
        <v>90</v>
      </c>
      <c r="Q15" s="7" t="s">
        <v>92</v>
      </c>
      <c r="R15" s="7" t="s">
        <v>121</v>
      </c>
      <c r="T15" s="5" t="s">
        <v>222</v>
      </c>
      <c r="U15" s="28" t="s">
        <v>322</v>
      </c>
      <c r="W15" s="28" t="s">
        <v>40</v>
      </c>
      <c r="X15" s="29">
        <v>0.80110000000000003</v>
      </c>
    </row>
    <row r="16" spans="1:24" ht="12.95" customHeight="1" x14ac:dyDescent="0.25">
      <c r="A16" s="13" t="s">
        <v>76</v>
      </c>
      <c r="B16" s="5" t="s">
        <v>83</v>
      </c>
      <c r="C16" s="5" t="s">
        <v>109</v>
      </c>
      <c r="D16" s="5" t="s">
        <v>242</v>
      </c>
      <c r="E16" s="15" t="s">
        <v>304</v>
      </c>
      <c r="H16" s="5" t="s">
        <v>94</v>
      </c>
      <c r="I16" s="5" t="s">
        <v>219</v>
      </c>
      <c r="K16" s="7" t="s">
        <v>90</v>
      </c>
      <c r="L16" s="5" t="s">
        <v>98</v>
      </c>
      <c r="N16" s="7" t="s">
        <v>40</v>
      </c>
      <c r="P16" s="7" t="s">
        <v>90</v>
      </c>
      <c r="Q16" s="7" t="s">
        <v>92</v>
      </c>
      <c r="R16" s="7" t="s">
        <v>124</v>
      </c>
      <c r="T16" s="5" t="s">
        <v>242</v>
      </c>
      <c r="U16" s="28" t="s">
        <v>322</v>
      </c>
      <c r="W16" s="28" t="s">
        <v>41</v>
      </c>
      <c r="X16" s="29">
        <v>0.89839999999999998</v>
      </c>
    </row>
    <row r="17" spans="1:24" ht="12.95" customHeight="1" x14ac:dyDescent="0.25">
      <c r="A17" s="13" t="s">
        <v>76</v>
      </c>
      <c r="B17" s="5" t="s">
        <v>83</v>
      </c>
      <c r="C17" s="5" t="s">
        <v>111</v>
      </c>
      <c r="D17" s="5" t="s">
        <v>112</v>
      </c>
      <c r="E17" s="15" t="s">
        <v>311</v>
      </c>
      <c r="H17" s="5" t="s">
        <v>95</v>
      </c>
      <c r="I17" s="7" t="s">
        <v>191</v>
      </c>
      <c r="K17" s="7" t="s">
        <v>99</v>
      </c>
      <c r="L17" s="5" t="s">
        <v>100</v>
      </c>
      <c r="N17" s="7" t="s">
        <v>41</v>
      </c>
      <c r="P17" s="7" t="s">
        <v>90</v>
      </c>
      <c r="Q17" s="7" t="s">
        <v>92</v>
      </c>
      <c r="R17" s="7" t="s">
        <v>128</v>
      </c>
      <c r="T17" s="5" t="s">
        <v>112</v>
      </c>
      <c r="U17" s="28" t="s">
        <v>322</v>
      </c>
      <c r="W17" s="28" t="s">
        <v>42</v>
      </c>
      <c r="X17" s="29">
        <v>0.90910000000000002</v>
      </c>
    </row>
    <row r="18" spans="1:24" ht="12.95" customHeight="1" x14ac:dyDescent="0.25">
      <c r="A18" s="13" t="s">
        <v>76</v>
      </c>
      <c r="B18" s="5" t="s">
        <v>83</v>
      </c>
      <c r="C18" s="5" t="s">
        <v>111</v>
      </c>
      <c r="D18" s="5" t="s">
        <v>197</v>
      </c>
      <c r="E18" s="15" t="s">
        <v>311</v>
      </c>
      <c r="H18" s="5" t="s">
        <v>96</v>
      </c>
      <c r="K18" s="7" t="s">
        <v>99</v>
      </c>
      <c r="L18" s="5" t="s">
        <v>101</v>
      </c>
      <c r="N18" s="7" t="s">
        <v>42</v>
      </c>
      <c r="P18" s="7" t="s">
        <v>90</v>
      </c>
      <c r="Q18" s="7" t="s">
        <v>93</v>
      </c>
      <c r="R18" s="7" t="s">
        <v>79</v>
      </c>
      <c r="T18" s="5" t="s">
        <v>197</v>
      </c>
      <c r="U18" s="28" t="s">
        <v>322</v>
      </c>
      <c r="W18" s="28" t="s">
        <v>43</v>
      </c>
      <c r="X18" s="29">
        <v>0.89759999999999995</v>
      </c>
    </row>
    <row r="19" spans="1:24" ht="12.95" customHeight="1" x14ac:dyDescent="0.25">
      <c r="A19" s="13" t="s">
        <v>76</v>
      </c>
      <c r="B19" s="5" t="s">
        <v>83</v>
      </c>
      <c r="C19" s="5" t="s">
        <v>111</v>
      </c>
      <c r="D19" s="5" t="s">
        <v>232</v>
      </c>
      <c r="E19" s="15" t="s">
        <v>304</v>
      </c>
      <c r="H19" s="5" t="s">
        <v>98</v>
      </c>
      <c r="K19" s="7" t="s">
        <v>99</v>
      </c>
      <c r="L19" s="5" t="s">
        <v>102</v>
      </c>
      <c r="N19" s="7" t="s">
        <v>43</v>
      </c>
      <c r="P19" s="7" t="s">
        <v>90</v>
      </c>
      <c r="Q19" s="7" t="s">
        <v>94</v>
      </c>
      <c r="R19" s="7" t="s">
        <v>79</v>
      </c>
      <c r="T19" s="5" t="s">
        <v>232</v>
      </c>
      <c r="U19" s="28" t="s">
        <v>322</v>
      </c>
      <c r="W19" s="28" t="s">
        <v>44</v>
      </c>
      <c r="X19" s="29">
        <v>0.91639999999999999</v>
      </c>
    </row>
    <row r="20" spans="1:24" ht="12.95" customHeight="1" x14ac:dyDescent="0.25">
      <c r="A20" s="13" t="s">
        <v>76</v>
      </c>
      <c r="B20" s="5" t="s">
        <v>83</v>
      </c>
      <c r="C20" s="5" t="s">
        <v>327</v>
      </c>
      <c r="D20" s="5" t="s">
        <v>229</v>
      </c>
      <c r="E20" s="15" t="s">
        <v>311</v>
      </c>
      <c r="H20" s="5" t="s">
        <v>100</v>
      </c>
      <c r="K20" s="7" t="s">
        <v>103</v>
      </c>
      <c r="L20" s="5" t="s">
        <v>104</v>
      </c>
      <c r="N20" s="7" t="s">
        <v>44</v>
      </c>
      <c r="P20" s="7" t="s">
        <v>90</v>
      </c>
      <c r="Q20" s="7" t="s">
        <v>95</v>
      </c>
      <c r="R20" s="7" t="s">
        <v>79</v>
      </c>
      <c r="T20" s="5" t="s">
        <v>229</v>
      </c>
      <c r="U20" s="28" t="s">
        <v>322</v>
      </c>
      <c r="W20" s="28" t="s">
        <v>45</v>
      </c>
      <c r="X20" s="29">
        <v>0.76639999999999997</v>
      </c>
    </row>
    <row r="21" spans="1:24" ht="12.95" customHeight="1" x14ac:dyDescent="0.25">
      <c r="A21" s="13" t="s">
        <v>76</v>
      </c>
      <c r="B21" s="5" t="s">
        <v>83</v>
      </c>
      <c r="C21" s="5" t="s">
        <v>327</v>
      </c>
      <c r="D21" s="5" t="s">
        <v>169</v>
      </c>
      <c r="E21" s="15" t="s">
        <v>311</v>
      </c>
      <c r="H21" s="5" t="s">
        <v>101</v>
      </c>
      <c r="K21" s="7" t="s">
        <v>103</v>
      </c>
      <c r="L21" s="5" t="s">
        <v>105</v>
      </c>
      <c r="N21" s="7" t="s">
        <v>45</v>
      </c>
      <c r="P21" s="7" t="s">
        <v>90</v>
      </c>
      <c r="Q21" s="7" t="s">
        <v>96</v>
      </c>
      <c r="R21" s="7" t="s">
        <v>79</v>
      </c>
      <c r="T21" s="5" t="s">
        <v>169</v>
      </c>
      <c r="U21" s="28" t="s">
        <v>322</v>
      </c>
      <c r="W21" s="28" t="s">
        <v>46</v>
      </c>
      <c r="X21" s="29">
        <v>0.75780000000000003</v>
      </c>
    </row>
    <row r="22" spans="1:24" ht="12.95" customHeight="1" x14ac:dyDescent="0.25">
      <c r="A22" s="13" t="s">
        <v>76</v>
      </c>
      <c r="B22" s="5" t="s">
        <v>83</v>
      </c>
      <c r="C22" s="5" t="s">
        <v>327</v>
      </c>
      <c r="D22" s="5" t="s">
        <v>114</v>
      </c>
      <c r="E22" s="15" t="s">
        <v>311</v>
      </c>
      <c r="H22" s="5" t="s">
        <v>102</v>
      </c>
      <c r="K22" s="7" t="s">
        <v>103</v>
      </c>
      <c r="L22" s="7" t="s">
        <v>107</v>
      </c>
      <c r="N22" s="7" t="s">
        <v>46</v>
      </c>
      <c r="P22" s="7" t="s">
        <v>90</v>
      </c>
      <c r="Q22" s="7" t="s">
        <v>98</v>
      </c>
      <c r="R22" s="7" t="s">
        <v>79</v>
      </c>
      <c r="T22" s="5" t="s">
        <v>114</v>
      </c>
      <c r="U22" s="28" t="s">
        <v>322</v>
      </c>
      <c r="W22" s="28" t="s">
        <v>47</v>
      </c>
      <c r="X22" s="29">
        <v>0.88539999999999996</v>
      </c>
    </row>
    <row r="23" spans="1:24" ht="12.95" customHeight="1" x14ac:dyDescent="0.25">
      <c r="A23" s="13" t="s">
        <v>76</v>
      </c>
      <c r="B23" s="5" t="s">
        <v>83</v>
      </c>
      <c r="C23" s="5" t="s">
        <v>327</v>
      </c>
      <c r="D23" s="5" t="s">
        <v>198</v>
      </c>
      <c r="E23" s="15" t="s">
        <v>304</v>
      </c>
      <c r="H23" s="5" t="s">
        <v>104</v>
      </c>
      <c r="N23" s="7" t="s">
        <v>47</v>
      </c>
      <c r="P23" s="7" t="s">
        <v>99</v>
      </c>
      <c r="Q23" s="7" t="s">
        <v>100</v>
      </c>
      <c r="R23" s="7" t="s">
        <v>150</v>
      </c>
      <c r="T23" s="5" t="s">
        <v>198</v>
      </c>
      <c r="U23" s="28" t="s">
        <v>322</v>
      </c>
      <c r="W23" s="28" t="s">
        <v>48</v>
      </c>
      <c r="X23" s="29">
        <v>0.82669999999999999</v>
      </c>
    </row>
    <row r="24" spans="1:24" ht="12.95" customHeight="1" x14ac:dyDescent="0.25">
      <c r="A24" s="13" t="s">
        <v>76</v>
      </c>
      <c r="B24" s="5" t="s">
        <v>83</v>
      </c>
      <c r="C24" s="5" t="s">
        <v>327</v>
      </c>
      <c r="D24" s="5" t="s">
        <v>235</v>
      </c>
      <c r="E24" s="15" t="s">
        <v>311</v>
      </c>
      <c r="H24" s="5" t="s">
        <v>105</v>
      </c>
      <c r="N24" s="7" t="s">
        <v>48</v>
      </c>
      <c r="P24" s="7" t="s">
        <v>99</v>
      </c>
      <c r="Q24" s="7" t="s">
        <v>100</v>
      </c>
      <c r="R24" s="7" t="s">
        <v>153</v>
      </c>
      <c r="T24" s="5" t="s">
        <v>235</v>
      </c>
      <c r="U24" s="28" t="s">
        <v>322</v>
      </c>
      <c r="W24" s="28" t="s">
        <v>49</v>
      </c>
      <c r="X24" s="29">
        <v>0.84289999999999998</v>
      </c>
    </row>
    <row r="25" spans="1:24" ht="12.95" customHeight="1" x14ac:dyDescent="0.25">
      <c r="A25" s="13" t="s">
        <v>76</v>
      </c>
      <c r="B25" s="5" t="s">
        <v>84</v>
      </c>
      <c r="C25" s="5" t="s">
        <v>321</v>
      </c>
      <c r="D25" s="5" t="s">
        <v>170</v>
      </c>
      <c r="E25" s="15" t="s">
        <v>311</v>
      </c>
      <c r="H25" s="5" t="s">
        <v>107</v>
      </c>
      <c r="N25" s="7" t="s">
        <v>49</v>
      </c>
      <c r="P25" s="7" t="s">
        <v>99</v>
      </c>
      <c r="Q25" s="7" t="s">
        <v>101</v>
      </c>
      <c r="R25" s="7" t="s">
        <v>79</v>
      </c>
      <c r="T25" s="5" t="s">
        <v>170</v>
      </c>
      <c r="U25" s="28" t="s">
        <v>322</v>
      </c>
      <c r="W25" s="28" t="s">
        <v>50</v>
      </c>
      <c r="X25" s="29">
        <v>0.75</v>
      </c>
    </row>
    <row r="26" spans="1:24" ht="12.95" customHeight="1" x14ac:dyDescent="0.25">
      <c r="A26" s="13" t="s">
        <v>76</v>
      </c>
      <c r="B26" s="5" t="s">
        <v>84</v>
      </c>
      <c r="C26" s="5" t="s">
        <v>321</v>
      </c>
      <c r="D26" s="5" t="s">
        <v>203</v>
      </c>
      <c r="E26" s="15" t="s">
        <v>311</v>
      </c>
      <c r="H26" s="7" t="s">
        <v>328</v>
      </c>
      <c r="N26" s="7" t="s">
        <v>50</v>
      </c>
      <c r="P26" s="7" t="s">
        <v>99</v>
      </c>
      <c r="Q26" s="7" t="s">
        <v>102</v>
      </c>
      <c r="R26" s="7" t="s">
        <v>158</v>
      </c>
      <c r="T26" s="5" t="s">
        <v>203</v>
      </c>
      <c r="U26" s="28" t="s">
        <v>322</v>
      </c>
      <c r="W26" s="28" t="s">
        <v>51</v>
      </c>
      <c r="X26" s="29">
        <v>0.71260000000000001</v>
      </c>
    </row>
    <row r="27" spans="1:24" ht="12.95" customHeight="1" x14ac:dyDescent="0.25">
      <c r="A27" s="13" t="s">
        <v>76</v>
      </c>
      <c r="B27" s="5" t="s">
        <v>84</v>
      </c>
      <c r="C27" s="5" t="s">
        <v>321</v>
      </c>
      <c r="D27" s="5" t="s">
        <v>233</v>
      </c>
      <c r="E27" s="15" t="s">
        <v>304</v>
      </c>
      <c r="N27" s="7" t="s">
        <v>51</v>
      </c>
      <c r="P27" s="7" t="s">
        <v>99</v>
      </c>
      <c r="Q27" s="7" t="s">
        <v>102</v>
      </c>
      <c r="R27" s="7" t="s">
        <v>219</v>
      </c>
      <c r="T27" s="5" t="s">
        <v>233</v>
      </c>
      <c r="U27" s="28" t="s">
        <v>329</v>
      </c>
      <c r="W27" s="28" t="s">
        <v>52</v>
      </c>
      <c r="X27" s="29">
        <v>0.89229999999999998</v>
      </c>
    </row>
    <row r="28" spans="1:24" ht="12.95" customHeight="1" x14ac:dyDescent="0.25">
      <c r="A28" s="13" t="s">
        <v>76</v>
      </c>
      <c r="B28" s="5" t="s">
        <v>86</v>
      </c>
      <c r="C28" s="5" t="s">
        <v>171</v>
      </c>
      <c r="D28" s="5" t="s">
        <v>172</v>
      </c>
      <c r="E28" s="15" t="s">
        <v>311</v>
      </c>
      <c r="N28" s="7" t="s">
        <v>52</v>
      </c>
      <c r="P28" s="7" t="s">
        <v>103</v>
      </c>
      <c r="Q28" s="7" t="s">
        <v>104</v>
      </c>
      <c r="R28" s="7" t="s">
        <v>79</v>
      </c>
      <c r="T28" s="5" t="s">
        <v>172</v>
      </c>
      <c r="U28" s="28" t="s">
        <v>322</v>
      </c>
      <c r="W28" s="28" t="s">
        <v>53</v>
      </c>
      <c r="X28" s="29">
        <v>0.72760000000000002</v>
      </c>
    </row>
    <row r="29" spans="1:24" ht="12.95" customHeight="1" x14ac:dyDescent="0.25">
      <c r="A29" s="13" t="s">
        <v>76</v>
      </c>
      <c r="B29" s="5" t="s">
        <v>86</v>
      </c>
      <c r="C29" s="5" t="s">
        <v>171</v>
      </c>
      <c r="D29" s="5" t="s">
        <v>236</v>
      </c>
      <c r="E29" s="15" t="s">
        <v>304</v>
      </c>
      <c r="N29" s="7" t="s">
        <v>53</v>
      </c>
      <c r="P29" s="7" t="s">
        <v>103</v>
      </c>
      <c r="Q29" s="7" t="s">
        <v>105</v>
      </c>
      <c r="R29" s="7" t="s">
        <v>191</v>
      </c>
      <c r="T29" s="5" t="s">
        <v>236</v>
      </c>
      <c r="U29" s="28" t="s">
        <v>322</v>
      </c>
      <c r="W29" s="28" t="s">
        <v>54</v>
      </c>
      <c r="X29" s="29">
        <v>0.86350000000000005</v>
      </c>
    </row>
    <row r="30" spans="1:24" ht="12.95" customHeight="1" x14ac:dyDescent="0.25">
      <c r="A30" s="13" t="s">
        <v>76</v>
      </c>
      <c r="B30" s="5" t="s">
        <v>86</v>
      </c>
      <c r="C30" s="5" t="s">
        <v>171</v>
      </c>
      <c r="D30" s="5" t="s">
        <v>204</v>
      </c>
      <c r="E30" s="15" t="s">
        <v>304</v>
      </c>
      <c r="G30" s="24"/>
      <c r="N30" s="7" t="s">
        <v>54</v>
      </c>
      <c r="P30" s="7" t="s">
        <v>103</v>
      </c>
      <c r="Q30" s="7" t="s">
        <v>107</v>
      </c>
      <c r="R30" s="7" t="s">
        <v>79</v>
      </c>
      <c r="T30" s="5" t="s">
        <v>204</v>
      </c>
      <c r="U30" s="28" t="s">
        <v>329</v>
      </c>
    </row>
    <row r="31" spans="1:24" ht="12.95" customHeight="1" x14ac:dyDescent="0.25">
      <c r="A31" s="13" t="s">
        <v>76</v>
      </c>
      <c r="B31" s="5" t="s">
        <v>86</v>
      </c>
      <c r="C31" s="5" t="s">
        <v>171</v>
      </c>
      <c r="D31" s="5" t="s">
        <v>205</v>
      </c>
      <c r="E31" s="15" t="s">
        <v>311</v>
      </c>
      <c r="T31" s="5" t="s">
        <v>205</v>
      </c>
      <c r="U31" s="28" t="s">
        <v>322</v>
      </c>
    </row>
    <row r="32" spans="1:24" ht="12.95" customHeight="1" x14ac:dyDescent="0.25">
      <c r="A32" s="13" t="s">
        <v>76</v>
      </c>
      <c r="B32" s="5" t="s">
        <v>86</v>
      </c>
      <c r="C32" s="5" t="s">
        <v>171</v>
      </c>
      <c r="D32" s="5" t="s">
        <v>206</v>
      </c>
      <c r="E32" s="15" t="s">
        <v>304</v>
      </c>
      <c r="G32" s="24"/>
      <c r="T32" s="5" t="s">
        <v>206</v>
      </c>
      <c r="U32" s="28" t="s">
        <v>322</v>
      </c>
    </row>
    <row r="33" spans="1:21" ht="12.95" customHeight="1" x14ac:dyDescent="0.25">
      <c r="A33" s="13" t="s">
        <v>76</v>
      </c>
      <c r="B33" s="5" t="s">
        <v>86</v>
      </c>
      <c r="C33" s="5" t="s">
        <v>171</v>
      </c>
      <c r="D33" s="5" t="s">
        <v>207</v>
      </c>
      <c r="E33" s="15" t="s">
        <v>303</v>
      </c>
      <c r="P33" s="25" t="e" cm="1">
        <f t="array" aca="1" ref="P33" ca="1">OFFSET('Realizações elegíveis'!$R$2,MATCH(#REF!,'Realizações elegíveis'!$Q$3:$Q$30,0),,COUNTIF('Realizações elegíveis'!$Q$3:$Q$30,#REF!))</f>
        <v>#REF!</v>
      </c>
      <c r="T33" s="5" t="s">
        <v>207</v>
      </c>
      <c r="U33" s="28" t="s">
        <v>322</v>
      </c>
    </row>
    <row r="34" spans="1:21" ht="12.95" customHeight="1" x14ac:dyDescent="0.25">
      <c r="A34" s="13" t="s">
        <v>76</v>
      </c>
      <c r="B34" s="5" t="s">
        <v>86</v>
      </c>
      <c r="C34" s="5" t="s">
        <v>171</v>
      </c>
      <c r="D34" s="5" t="s">
        <v>208</v>
      </c>
      <c r="E34" s="15" t="s">
        <v>303</v>
      </c>
      <c r="G34" s="24"/>
      <c r="T34" s="5" t="s">
        <v>208</v>
      </c>
      <c r="U34" s="28" t="s">
        <v>322</v>
      </c>
    </row>
    <row r="35" spans="1:21" ht="12.95" customHeight="1" x14ac:dyDescent="0.25">
      <c r="A35" s="13" t="s">
        <v>76</v>
      </c>
      <c r="B35" s="5" t="s">
        <v>86</v>
      </c>
      <c r="C35" s="5" t="s">
        <v>173</v>
      </c>
      <c r="D35" s="5" t="s">
        <v>243</v>
      </c>
      <c r="E35" s="15" t="s">
        <v>304</v>
      </c>
      <c r="T35" s="5" t="s">
        <v>243</v>
      </c>
      <c r="U35" s="28" t="s">
        <v>329</v>
      </c>
    </row>
    <row r="36" spans="1:21" ht="12.95" customHeight="1" x14ac:dyDescent="0.25">
      <c r="A36" s="13" t="s">
        <v>76</v>
      </c>
      <c r="B36" s="5" t="s">
        <v>86</v>
      </c>
      <c r="C36" s="5" t="s">
        <v>173</v>
      </c>
      <c r="D36" s="5" t="s">
        <v>244</v>
      </c>
      <c r="E36" s="15" t="s">
        <v>311</v>
      </c>
      <c r="T36" s="5" t="s">
        <v>244</v>
      </c>
      <c r="U36" s="28" t="s">
        <v>322</v>
      </c>
    </row>
    <row r="37" spans="1:21" ht="12.95" customHeight="1" x14ac:dyDescent="0.25">
      <c r="A37" s="13" t="s">
        <v>76</v>
      </c>
      <c r="B37" s="5" t="s">
        <v>86</v>
      </c>
      <c r="C37" s="5" t="s">
        <v>173</v>
      </c>
      <c r="D37" s="5" t="s">
        <v>245</v>
      </c>
      <c r="E37" s="15" t="s">
        <v>304</v>
      </c>
      <c r="T37" s="5" t="s">
        <v>245</v>
      </c>
      <c r="U37" s="28" t="s">
        <v>322</v>
      </c>
    </row>
    <row r="38" spans="1:21" ht="12.95" customHeight="1" x14ac:dyDescent="0.25">
      <c r="A38" s="13" t="s">
        <v>76</v>
      </c>
      <c r="B38" s="5" t="s">
        <v>86</v>
      </c>
      <c r="C38" s="5" t="s">
        <v>173</v>
      </c>
      <c r="D38" s="5" t="s">
        <v>174</v>
      </c>
      <c r="E38" s="15" t="s">
        <v>304</v>
      </c>
      <c r="T38" s="5" t="s">
        <v>174</v>
      </c>
      <c r="U38" s="28" t="s">
        <v>329</v>
      </c>
    </row>
    <row r="39" spans="1:21" ht="12.95" customHeight="1" x14ac:dyDescent="0.25">
      <c r="A39" s="13" t="s">
        <v>76</v>
      </c>
      <c r="B39" s="5" t="s">
        <v>86</v>
      </c>
      <c r="C39" s="5" t="s">
        <v>173</v>
      </c>
      <c r="D39" s="5" t="s">
        <v>246</v>
      </c>
      <c r="E39" s="15" t="s">
        <v>311</v>
      </c>
      <c r="T39" s="5" t="s">
        <v>246</v>
      </c>
      <c r="U39" s="28" t="s">
        <v>322</v>
      </c>
    </row>
    <row r="40" spans="1:21" ht="12.95" customHeight="1" x14ac:dyDescent="0.25">
      <c r="A40" s="13" t="s">
        <v>76</v>
      </c>
      <c r="B40" s="5" t="s">
        <v>86</v>
      </c>
      <c r="C40" s="5" t="s">
        <v>173</v>
      </c>
      <c r="D40" s="5" t="s">
        <v>175</v>
      </c>
      <c r="E40" s="15" t="s">
        <v>304</v>
      </c>
      <c r="T40" s="5" t="s">
        <v>175</v>
      </c>
      <c r="U40" s="28" t="s">
        <v>322</v>
      </c>
    </row>
    <row r="41" spans="1:21" ht="12.95" customHeight="1" x14ac:dyDescent="0.25">
      <c r="A41" s="13" t="s">
        <v>76</v>
      </c>
      <c r="B41" s="5" t="s">
        <v>86</v>
      </c>
      <c r="C41" s="5" t="s">
        <v>173</v>
      </c>
      <c r="D41" s="5" t="s">
        <v>240</v>
      </c>
      <c r="E41" s="15" t="s">
        <v>303</v>
      </c>
      <c r="T41" s="5" t="s">
        <v>240</v>
      </c>
      <c r="U41" s="28" t="s">
        <v>322</v>
      </c>
    </row>
    <row r="42" spans="1:21" ht="12.95" customHeight="1" x14ac:dyDescent="0.25">
      <c r="A42" s="13" t="s">
        <v>76</v>
      </c>
      <c r="B42" s="5" t="s">
        <v>86</v>
      </c>
      <c r="C42" s="5" t="s">
        <v>173</v>
      </c>
      <c r="D42" s="5" t="s">
        <v>241</v>
      </c>
      <c r="E42" s="15" t="s">
        <v>303</v>
      </c>
      <c r="T42" s="5" t="s">
        <v>241</v>
      </c>
      <c r="U42" s="28" t="s">
        <v>322</v>
      </c>
    </row>
    <row r="43" spans="1:21" ht="12.95" customHeight="1" x14ac:dyDescent="0.25">
      <c r="A43" s="13" t="s">
        <v>76</v>
      </c>
      <c r="B43" s="5" t="s">
        <v>86</v>
      </c>
      <c r="C43" s="5" t="s">
        <v>176</v>
      </c>
      <c r="D43" s="5" t="s">
        <v>237</v>
      </c>
      <c r="E43" s="15" t="s">
        <v>311</v>
      </c>
      <c r="T43" s="5" t="s">
        <v>237</v>
      </c>
      <c r="U43" s="28" t="s">
        <v>322</v>
      </c>
    </row>
    <row r="44" spans="1:21" ht="12.95" customHeight="1" x14ac:dyDescent="0.25">
      <c r="A44" s="13" t="s">
        <v>76</v>
      </c>
      <c r="B44" s="5" t="s">
        <v>86</v>
      </c>
      <c r="C44" s="5" t="s">
        <v>176</v>
      </c>
      <c r="D44" s="5" t="s">
        <v>238</v>
      </c>
      <c r="E44" s="15" t="s">
        <v>304</v>
      </c>
      <c r="T44" s="5" t="s">
        <v>238</v>
      </c>
      <c r="U44" s="28" t="s">
        <v>322</v>
      </c>
    </row>
    <row r="45" spans="1:21" ht="12.95" customHeight="1" x14ac:dyDescent="0.25">
      <c r="A45" s="13" t="s">
        <v>76</v>
      </c>
      <c r="B45" s="5" t="s">
        <v>86</v>
      </c>
      <c r="C45" s="5" t="s">
        <v>176</v>
      </c>
      <c r="D45" s="5" t="s">
        <v>177</v>
      </c>
      <c r="E45" s="15" t="s">
        <v>304</v>
      </c>
      <c r="T45" s="5" t="s">
        <v>177</v>
      </c>
      <c r="U45" s="28" t="s">
        <v>329</v>
      </c>
    </row>
    <row r="46" spans="1:21" ht="12.95" customHeight="1" x14ac:dyDescent="0.25">
      <c r="A46" s="13" t="s">
        <v>76</v>
      </c>
      <c r="B46" s="5" t="s">
        <v>86</v>
      </c>
      <c r="C46" s="5" t="s">
        <v>176</v>
      </c>
      <c r="D46" s="5" t="s">
        <v>178</v>
      </c>
      <c r="E46" s="15" t="s">
        <v>311</v>
      </c>
      <c r="T46" s="5" t="s">
        <v>178</v>
      </c>
      <c r="U46" s="28" t="s">
        <v>322</v>
      </c>
    </row>
    <row r="47" spans="1:21" ht="12.95" customHeight="1" x14ac:dyDescent="0.25">
      <c r="A47" s="13" t="s">
        <v>76</v>
      </c>
      <c r="B47" s="5" t="s">
        <v>86</v>
      </c>
      <c r="C47" s="5" t="s">
        <v>176</v>
      </c>
      <c r="D47" s="5" t="s">
        <v>179</v>
      </c>
      <c r="E47" s="15" t="s">
        <v>304</v>
      </c>
      <c r="T47" s="5" t="s">
        <v>179</v>
      </c>
      <c r="U47" s="28" t="s">
        <v>322</v>
      </c>
    </row>
    <row r="48" spans="1:21" ht="12.95" customHeight="1" x14ac:dyDescent="0.25">
      <c r="A48" s="13" t="s">
        <v>76</v>
      </c>
      <c r="B48" s="5" t="s">
        <v>86</v>
      </c>
      <c r="C48" s="5" t="s">
        <v>176</v>
      </c>
      <c r="D48" s="5" t="s">
        <v>209</v>
      </c>
      <c r="E48" s="15" t="s">
        <v>303</v>
      </c>
      <c r="T48" s="5" t="s">
        <v>209</v>
      </c>
      <c r="U48" s="28" t="s">
        <v>322</v>
      </c>
    </row>
    <row r="49" spans="1:21" ht="12.95" customHeight="1" x14ac:dyDescent="0.25">
      <c r="A49" s="13" t="s">
        <v>76</v>
      </c>
      <c r="B49" s="5" t="s">
        <v>86</v>
      </c>
      <c r="C49" s="5" t="s">
        <v>176</v>
      </c>
      <c r="D49" s="5" t="s">
        <v>234</v>
      </c>
      <c r="E49" s="15" t="s">
        <v>303</v>
      </c>
      <c r="T49" s="5" t="s">
        <v>234</v>
      </c>
      <c r="U49" s="28" t="s">
        <v>322</v>
      </c>
    </row>
    <row r="50" spans="1:21" ht="12.6" customHeight="1" x14ac:dyDescent="0.25">
      <c r="A50" s="13" t="s">
        <v>76</v>
      </c>
      <c r="B50" s="5" t="s">
        <v>86</v>
      </c>
      <c r="C50" s="5" t="s">
        <v>176</v>
      </c>
      <c r="D50" s="5" t="s">
        <v>210</v>
      </c>
      <c r="E50" s="15" t="s">
        <v>303</v>
      </c>
      <c r="T50" s="5" t="s">
        <v>210</v>
      </c>
      <c r="U50" s="28" t="s">
        <v>322</v>
      </c>
    </row>
    <row r="51" spans="1:21" ht="12.95" customHeight="1" x14ac:dyDescent="0.25">
      <c r="A51" s="13" t="s">
        <v>87</v>
      </c>
      <c r="B51" s="5" t="s">
        <v>88</v>
      </c>
      <c r="C51" s="5" t="s">
        <v>321</v>
      </c>
      <c r="D51" s="5" t="s">
        <v>180</v>
      </c>
      <c r="E51" s="16" t="s">
        <v>311</v>
      </c>
      <c r="T51" s="5" t="s">
        <v>180</v>
      </c>
      <c r="U51" s="28" t="s">
        <v>322</v>
      </c>
    </row>
    <row r="52" spans="1:21" ht="12.95" customHeight="1" x14ac:dyDescent="0.25">
      <c r="A52" s="13" t="s">
        <v>87</v>
      </c>
      <c r="B52" s="5" t="s">
        <v>88</v>
      </c>
      <c r="C52" s="5" t="s">
        <v>321</v>
      </c>
      <c r="D52" s="5" t="s">
        <v>115</v>
      </c>
      <c r="E52" s="16" t="s">
        <v>303</v>
      </c>
      <c r="T52" s="5" t="s">
        <v>115</v>
      </c>
      <c r="U52" s="28" t="s">
        <v>322</v>
      </c>
    </row>
    <row r="53" spans="1:21" ht="12.95" customHeight="1" x14ac:dyDescent="0.25">
      <c r="A53" s="13" t="s">
        <v>87</v>
      </c>
      <c r="B53" s="5" t="s">
        <v>88</v>
      </c>
      <c r="C53" s="5" t="s">
        <v>321</v>
      </c>
      <c r="D53" s="5" t="s">
        <v>199</v>
      </c>
      <c r="E53" s="16" t="s">
        <v>304</v>
      </c>
      <c r="T53" s="5" t="s">
        <v>199</v>
      </c>
      <c r="U53" s="28" t="s">
        <v>329</v>
      </c>
    </row>
    <row r="54" spans="1:21" ht="12.95" customHeight="1" x14ac:dyDescent="0.25">
      <c r="A54" s="13" t="s">
        <v>87</v>
      </c>
      <c r="B54" s="5" t="s">
        <v>88</v>
      </c>
      <c r="C54" s="5" t="s">
        <v>321</v>
      </c>
      <c r="D54" s="5" t="s">
        <v>116</v>
      </c>
      <c r="E54" s="16" t="s">
        <v>311</v>
      </c>
      <c r="T54" s="5" t="s">
        <v>116</v>
      </c>
      <c r="U54" s="28" t="s">
        <v>322</v>
      </c>
    </row>
    <row r="55" spans="1:21" ht="12.95" customHeight="1" x14ac:dyDescent="0.25">
      <c r="A55" s="13" t="s">
        <v>87</v>
      </c>
      <c r="B55" s="5" t="s">
        <v>88</v>
      </c>
      <c r="C55" s="5" t="s">
        <v>321</v>
      </c>
      <c r="D55" s="5" t="s">
        <v>117</v>
      </c>
      <c r="E55" s="16" t="s">
        <v>303</v>
      </c>
      <c r="T55" s="5" t="s">
        <v>117</v>
      </c>
      <c r="U55" s="28" t="s">
        <v>329</v>
      </c>
    </row>
    <row r="56" spans="1:21" ht="12.95" customHeight="1" x14ac:dyDescent="0.25">
      <c r="A56" s="13" t="s">
        <v>87</v>
      </c>
      <c r="B56" s="5" t="s">
        <v>88</v>
      </c>
      <c r="C56" s="5" t="s">
        <v>321</v>
      </c>
      <c r="D56" s="5" t="s">
        <v>118</v>
      </c>
      <c r="E56" s="16" t="s">
        <v>304</v>
      </c>
      <c r="T56" s="5" t="s">
        <v>118</v>
      </c>
      <c r="U56" s="28" t="s">
        <v>329</v>
      </c>
    </row>
    <row r="57" spans="1:21" ht="12.95" customHeight="1" x14ac:dyDescent="0.25">
      <c r="A57" s="13" t="s">
        <v>87</v>
      </c>
      <c r="B57" s="5" t="s">
        <v>88</v>
      </c>
      <c r="C57" s="5" t="s">
        <v>321</v>
      </c>
      <c r="D57" s="5" t="s">
        <v>119</v>
      </c>
      <c r="E57" s="16" t="s">
        <v>303</v>
      </c>
      <c r="T57" s="5" t="s">
        <v>119</v>
      </c>
      <c r="U57" s="28" t="s">
        <v>329</v>
      </c>
    </row>
    <row r="58" spans="1:21" ht="12.95" customHeight="1" x14ac:dyDescent="0.25">
      <c r="A58" s="13" t="s">
        <v>87</v>
      </c>
      <c r="B58" s="5" t="s">
        <v>88</v>
      </c>
      <c r="C58" s="5" t="s">
        <v>321</v>
      </c>
      <c r="D58" s="5" t="s">
        <v>211</v>
      </c>
      <c r="E58" s="16" t="s">
        <v>304</v>
      </c>
      <c r="T58" s="5" t="s">
        <v>211</v>
      </c>
      <c r="U58" s="28" t="s">
        <v>329</v>
      </c>
    </row>
    <row r="59" spans="1:21" ht="12.95" customHeight="1" x14ac:dyDescent="0.25">
      <c r="A59" s="13" t="s">
        <v>87</v>
      </c>
      <c r="B59" s="5" t="s">
        <v>88</v>
      </c>
      <c r="C59" s="5" t="s">
        <v>321</v>
      </c>
      <c r="D59" s="5" t="s">
        <v>120</v>
      </c>
      <c r="E59" s="16" t="s">
        <v>303</v>
      </c>
      <c r="T59" s="5" t="s">
        <v>120</v>
      </c>
      <c r="U59" s="28" t="s">
        <v>322</v>
      </c>
    </row>
    <row r="60" spans="1:21" ht="12.95" customHeight="1" x14ac:dyDescent="0.25">
      <c r="A60" s="13" t="s">
        <v>90</v>
      </c>
      <c r="B60" s="5" t="s">
        <v>92</v>
      </c>
      <c r="C60" s="5" t="s">
        <v>121</v>
      </c>
      <c r="D60" s="5" t="s">
        <v>122</v>
      </c>
      <c r="E60" s="16" t="s">
        <v>304</v>
      </c>
      <c r="T60" s="5" t="s">
        <v>122</v>
      </c>
      <c r="U60" s="28" t="s">
        <v>329</v>
      </c>
    </row>
    <row r="61" spans="1:21" ht="12.95" customHeight="1" x14ac:dyDescent="0.25">
      <c r="A61" s="13" t="s">
        <v>90</v>
      </c>
      <c r="B61" s="5" t="s">
        <v>92</v>
      </c>
      <c r="C61" s="5" t="s">
        <v>121</v>
      </c>
      <c r="D61" s="5" t="s">
        <v>123</v>
      </c>
      <c r="E61" s="16" t="s">
        <v>311</v>
      </c>
      <c r="T61" s="5" t="s">
        <v>123</v>
      </c>
      <c r="U61" s="28" t="s">
        <v>322</v>
      </c>
    </row>
    <row r="62" spans="1:21" ht="12.95" customHeight="1" x14ac:dyDescent="0.25">
      <c r="A62" s="13" t="s">
        <v>90</v>
      </c>
      <c r="B62" s="5" t="s">
        <v>92</v>
      </c>
      <c r="C62" s="5" t="s">
        <v>121</v>
      </c>
      <c r="D62" s="5" t="s">
        <v>212</v>
      </c>
      <c r="E62" s="16" t="s">
        <v>303</v>
      </c>
      <c r="T62" s="5" t="s">
        <v>212</v>
      </c>
      <c r="U62" s="28" t="s">
        <v>329</v>
      </c>
    </row>
    <row r="63" spans="1:21" ht="12.95" customHeight="1" x14ac:dyDescent="0.25">
      <c r="A63" s="13" t="s">
        <v>90</v>
      </c>
      <c r="B63" s="5" t="s">
        <v>92</v>
      </c>
      <c r="C63" s="5" t="s">
        <v>121</v>
      </c>
      <c r="D63" s="5" t="s">
        <v>247</v>
      </c>
      <c r="E63" s="16" t="s">
        <v>304</v>
      </c>
      <c r="T63" s="5" t="s">
        <v>247</v>
      </c>
      <c r="U63" s="28" t="s">
        <v>329</v>
      </c>
    </row>
    <row r="64" spans="1:21" ht="12.95" customHeight="1" x14ac:dyDescent="0.25">
      <c r="A64" s="13" t="s">
        <v>90</v>
      </c>
      <c r="B64" s="5" t="s">
        <v>92</v>
      </c>
      <c r="C64" s="5" t="s">
        <v>121</v>
      </c>
      <c r="D64" s="5" t="s">
        <v>200</v>
      </c>
      <c r="E64" s="16" t="s">
        <v>311</v>
      </c>
      <c r="T64" s="5" t="s">
        <v>200</v>
      </c>
      <c r="U64" s="28" t="s">
        <v>322</v>
      </c>
    </row>
    <row r="65" spans="1:21" ht="12.95" customHeight="1" x14ac:dyDescent="0.25">
      <c r="A65" s="13" t="s">
        <v>90</v>
      </c>
      <c r="B65" s="5" t="s">
        <v>92</v>
      </c>
      <c r="C65" s="5" t="s">
        <v>121</v>
      </c>
      <c r="D65" s="5" t="s">
        <v>213</v>
      </c>
      <c r="E65" s="16" t="s">
        <v>304</v>
      </c>
      <c r="T65" s="5" t="s">
        <v>213</v>
      </c>
      <c r="U65" s="28" t="s">
        <v>322</v>
      </c>
    </row>
    <row r="66" spans="1:21" ht="12.95" customHeight="1" x14ac:dyDescent="0.25">
      <c r="A66" s="13" t="s">
        <v>90</v>
      </c>
      <c r="B66" s="5" t="s">
        <v>92</v>
      </c>
      <c r="C66" s="5" t="s">
        <v>124</v>
      </c>
      <c r="D66" s="5" t="s">
        <v>125</v>
      </c>
      <c r="E66" s="16" t="s">
        <v>304</v>
      </c>
      <c r="T66" s="5" t="s">
        <v>125</v>
      </c>
      <c r="U66" s="28" t="s">
        <v>329</v>
      </c>
    </row>
    <row r="67" spans="1:21" ht="12.95" customHeight="1" x14ac:dyDescent="0.25">
      <c r="A67" s="13" t="s">
        <v>90</v>
      </c>
      <c r="B67" s="5" t="s">
        <v>92</v>
      </c>
      <c r="C67" s="5" t="s">
        <v>124</v>
      </c>
      <c r="D67" s="5" t="s">
        <v>126</v>
      </c>
      <c r="E67" s="16" t="s">
        <v>311</v>
      </c>
      <c r="T67" s="5" t="s">
        <v>126</v>
      </c>
      <c r="U67" s="28" t="s">
        <v>322</v>
      </c>
    </row>
    <row r="68" spans="1:21" ht="12.95" customHeight="1" x14ac:dyDescent="0.25">
      <c r="A68" s="13" t="s">
        <v>90</v>
      </c>
      <c r="B68" s="5" t="s">
        <v>92</v>
      </c>
      <c r="C68" s="5" t="s">
        <v>124</v>
      </c>
      <c r="D68" s="5" t="s">
        <v>214</v>
      </c>
      <c r="E68" s="16" t="s">
        <v>303</v>
      </c>
      <c r="T68" s="5" t="s">
        <v>214</v>
      </c>
      <c r="U68" s="28" t="s">
        <v>329</v>
      </c>
    </row>
    <row r="69" spans="1:21" ht="12.95" customHeight="1" x14ac:dyDescent="0.25">
      <c r="A69" s="13" t="s">
        <v>90</v>
      </c>
      <c r="B69" s="5" t="s">
        <v>92</v>
      </c>
      <c r="C69" s="5" t="s">
        <v>124</v>
      </c>
      <c r="D69" s="5" t="s">
        <v>215</v>
      </c>
      <c r="E69" s="16" t="s">
        <v>304</v>
      </c>
      <c r="T69" s="5" t="s">
        <v>215</v>
      </c>
      <c r="U69" s="28" t="s">
        <v>329</v>
      </c>
    </row>
    <row r="70" spans="1:21" ht="12.95" customHeight="1" x14ac:dyDescent="0.25">
      <c r="A70" s="13" t="s">
        <v>90</v>
      </c>
      <c r="B70" s="5" t="s">
        <v>92</v>
      </c>
      <c r="C70" s="5" t="s">
        <v>124</v>
      </c>
      <c r="D70" s="5" t="s">
        <v>127</v>
      </c>
      <c r="E70" s="16" t="s">
        <v>311</v>
      </c>
      <c r="T70" s="5" t="s">
        <v>127</v>
      </c>
      <c r="U70" s="28" t="s">
        <v>322</v>
      </c>
    </row>
    <row r="71" spans="1:21" ht="12.95" customHeight="1" x14ac:dyDescent="0.25">
      <c r="A71" s="13" t="s">
        <v>90</v>
      </c>
      <c r="B71" s="5" t="s">
        <v>92</v>
      </c>
      <c r="C71" s="5" t="s">
        <v>124</v>
      </c>
      <c r="D71" s="5" t="s">
        <v>216</v>
      </c>
      <c r="E71" s="16" t="s">
        <v>304</v>
      </c>
      <c r="T71" s="5" t="s">
        <v>216</v>
      </c>
      <c r="U71" s="28" t="s">
        <v>322</v>
      </c>
    </row>
    <row r="72" spans="1:21" ht="12.95" customHeight="1" x14ac:dyDescent="0.25">
      <c r="A72" s="13" t="s">
        <v>90</v>
      </c>
      <c r="B72" s="5" t="s">
        <v>92</v>
      </c>
      <c r="C72" s="5" t="s">
        <v>128</v>
      </c>
      <c r="D72" s="5" t="s">
        <v>129</v>
      </c>
      <c r="E72" s="16" t="s">
        <v>304</v>
      </c>
      <c r="T72" s="5" t="s">
        <v>129</v>
      </c>
      <c r="U72" s="28" t="s">
        <v>329</v>
      </c>
    </row>
    <row r="73" spans="1:21" ht="12.95" customHeight="1" x14ac:dyDescent="0.25">
      <c r="A73" s="13" t="s">
        <v>90</v>
      </c>
      <c r="B73" s="5" t="s">
        <v>92</v>
      </c>
      <c r="C73" s="5" t="s">
        <v>128</v>
      </c>
      <c r="D73" s="5" t="s">
        <v>130</v>
      </c>
      <c r="E73" s="16" t="s">
        <v>311</v>
      </c>
      <c r="T73" s="5" t="s">
        <v>130</v>
      </c>
      <c r="U73" s="28" t="s">
        <v>322</v>
      </c>
    </row>
    <row r="74" spans="1:21" ht="12.95" customHeight="1" x14ac:dyDescent="0.25">
      <c r="A74" s="13" t="s">
        <v>90</v>
      </c>
      <c r="B74" s="5" t="s">
        <v>92</v>
      </c>
      <c r="C74" s="5" t="s">
        <v>128</v>
      </c>
      <c r="D74" s="5" t="s">
        <v>131</v>
      </c>
      <c r="E74" s="16" t="s">
        <v>303</v>
      </c>
      <c r="T74" s="5" t="s">
        <v>131</v>
      </c>
      <c r="U74" s="28" t="s">
        <v>329</v>
      </c>
    </row>
    <row r="75" spans="1:21" ht="12.95" customHeight="1" x14ac:dyDescent="0.25">
      <c r="A75" s="13" t="s">
        <v>90</v>
      </c>
      <c r="B75" s="5" t="s">
        <v>92</v>
      </c>
      <c r="C75" s="5" t="s">
        <v>128</v>
      </c>
      <c r="D75" s="5" t="s">
        <v>239</v>
      </c>
      <c r="E75" s="16" t="s">
        <v>304</v>
      </c>
      <c r="T75" s="5" t="s">
        <v>239</v>
      </c>
      <c r="U75" s="28" t="s">
        <v>329</v>
      </c>
    </row>
    <row r="76" spans="1:21" ht="12.95" customHeight="1" x14ac:dyDescent="0.25">
      <c r="A76" s="13" t="s">
        <v>90</v>
      </c>
      <c r="B76" s="5" t="s">
        <v>92</v>
      </c>
      <c r="C76" s="5" t="s">
        <v>128</v>
      </c>
      <c r="D76" s="5" t="s">
        <v>132</v>
      </c>
      <c r="E76" s="16" t="s">
        <v>311</v>
      </c>
      <c r="T76" s="5" t="s">
        <v>132</v>
      </c>
      <c r="U76" s="28" t="s">
        <v>322</v>
      </c>
    </row>
    <row r="77" spans="1:21" ht="12.95" customHeight="1" x14ac:dyDescent="0.25">
      <c r="A77" s="13" t="s">
        <v>90</v>
      </c>
      <c r="B77" s="5" t="s">
        <v>92</v>
      </c>
      <c r="C77" s="5" t="s">
        <v>128</v>
      </c>
      <c r="D77" s="5" t="s">
        <v>217</v>
      </c>
      <c r="E77" s="16" t="s">
        <v>304</v>
      </c>
      <c r="T77" s="5" t="s">
        <v>217</v>
      </c>
      <c r="U77" s="28" t="s">
        <v>322</v>
      </c>
    </row>
    <row r="78" spans="1:21" ht="12.95" customHeight="1" x14ac:dyDescent="0.25">
      <c r="A78" s="13" t="s">
        <v>90</v>
      </c>
      <c r="B78" s="5" t="s">
        <v>93</v>
      </c>
      <c r="C78" s="5" t="s">
        <v>321</v>
      </c>
      <c r="D78" s="5" t="s">
        <v>133</v>
      </c>
      <c r="E78" s="16" t="s">
        <v>311</v>
      </c>
      <c r="T78" s="5" t="s">
        <v>133</v>
      </c>
      <c r="U78" s="28" t="s">
        <v>322</v>
      </c>
    </row>
    <row r="79" spans="1:21" ht="12.95" customHeight="1" x14ac:dyDescent="0.25">
      <c r="A79" s="13" t="s">
        <v>90</v>
      </c>
      <c r="B79" s="5" t="s">
        <v>93</v>
      </c>
      <c r="C79" s="5" t="s">
        <v>321</v>
      </c>
      <c r="D79" s="5" t="s">
        <v>201</v>
      </c>
      <c r="E79" s="16" t="s">
        <v>303</v>
      </c>
      <c r="T79" s="5" t="s">
        <v>201</v>
      </c>
      <c r="U79" s="28" t="s">
        <v>329</v>
      </c>
    </row>
    <row r="80" spans="1:21" ht="12.95" customHeight="1" x14ac:dyDescent="0.25">
      <c r="A80" s="13" t="s">
        <v>90</v>
      </c>
      <c r="B80" s="5" t="s">
        <v>93</v>
      </c>
      <c r="C80" s="5" t="s">
        <v>321</v>
      </c>
      <c r="D80" s="5" t="s">
        <v>134</v>
      </c>
      <c r="E80" s="16" t="s">
        <v>304</v>
      </c>
      <c r="T80" s="5" t="s">
        <v>134</v>
      </c>
      <c r="U80" s="28" t="s">
        <v>329</v>
      </c>
    </row>
    <row r="81" spans="1:21" ht="12.95" customHeight="1" x14ac:dyDescent="0.25">
      <c r="A81" s="13" t="s">
        <v>90</v>
      </c>
      <c r="B81" s="5" t="s">
        <v>93</v>
      </c>
      <c r="C81" s="5" t="s">
        <v>321</v>
      </c>
      <c r="D81" s="5" t="s">
        <v>135</v>
      </c>
      <c r="E81" s="16" t="s">
        <v>311</v>
      </c>
      <c r="T81" s="5" t="s">
        <v>135</v>
      </c>
      <c r="U81" s="28" t="s">
        <v>322</v>
      </c>
    </row>
    <row r="82" spans="1:21" ht="12.95" customHeight="1" x14ac:dyDescent="0.25">
      <c r="A82" s="13" t="s">
        <v>90</v>
      </c>
      <c r="B82" s="5" t="s">
        <v>93</v>
      </c>
      <c r="C82" s="5" t="s">
        <v>321</v>
      </c>
      <c r="D82" s="5" t="s">
        <v>202</v>
      </c>
      <c r="E82" s="16" t="s">
        <v>304</v>
      </c>
      <c r="T82" s="5" t="s">
        <v>202</v>
      </c>
      <c r="U82" s="28" t="s">
        <v>322</v>
      </c>
    </row>
    <row r="83" spans="1:21" ht="12.95" customHeight="1" x14ac:dyDescent="0.25">
      <c r="A83" s="13" t="s">
        <v>90</v>
      </c>
      <c r="B83" s="5" t="s">
        <v>93</v>
      </c>
      <c r="C83" s="5" t="s">
        <v>321</v>
      </c>
      <c r="D83" s="5" t="s">
        <v>136</v>
      </c>
      <c r="E83" s="16" t="s">
        <v>303</v>
      </c>
      <c r="T83" s="5" t="s">
        <v>136</v>
      </c>
      <c r="U83" s="28" t="s">
        <v>329</v>
      </c>
    </row>
    <row r="84" spans="1:21" ht="12.95" customHeight="1" x14ac:dyDescent="0.25">
      <c r="A84" s="13" t="s">
        <v>90</v>
      </c>
      <c r="B84" s="5" t="s">
        <v>94</v>
      </c>
      <c r="C84" s="5" t="s">
        <v>321</v>
      </c>
      <c r="D84" s="5" t="s">
        <v>137</v>
      </c>
      <c r="E84" s="16" t="s">
        <v>304</v>
      </c>
      <c r="T84" s="5" t="s">
        <v>137</v>
      </c>
      <c r="U84" s="28" t="s">
        <v>329</v>
      </c>
    </row>
    <row r="85" spans="1:21" ht="12.95" customHeight="1" x14ac:dyDescent="0.25">
      <c r="A85" s="13" t="s">
        <v>90</v>
      </c>
      <c r="B85" s="5" t="s">
        <v>94</v>
      </c>
      <c r="C85" s="5" t="s">
        <v>321</v>
      </c>
      <c r="D85" s="5" t="s">
        <v>138</v>
      </c>
      <c r="E85" s="16" t="s">
        <v>311</v>
      </c>
      <c r="T85" s="5" t="s">
        <v>138</v>
      </c>
      <c r="U85" s="28" t="s">
        <v>322</v>
      </c>
    </row>
    <row r="86" spans="1:21" ht="12.95" customHeight="1" x14ac:dyDescent="0.25">
      <c r="A86" s="13" t="s">
        <v>90</v>
      </c>
      <c r="B86" s="5" t="s">
        <v>94</v>
      </c>
      <c r="C86" s="5" t="s">
        <v>321</v>
      </c>
      <c r="D86" s="5" t="s">
        <v>139</v>
      </c>
      <c r="E86" s="16" t="s">
        <v>303</v>
      </c>
      <c r="T86" s="5" t="s">
        <v>139</v>
      </c>
      <c r="U86" s="28" t="s">
        <v>329</v>
      </c>
    </row>
    <row r="87" spans="1:21" ht="12.95" customHeight="1" x14ac:dyDescent="0.25">
      <c r="A87" s="13" t="s">
        <v>90</v>
      </c>
      <c r="B87" s="5" t="s">
        <v>94</v>
      </c>
      <c r="C87" s="5" t="s">
        <v>321</v>
      </c>
      <c r="D87" s="5" t="s">
        <v>218</v>
      </c>
      <c r="E87" s="16" t="s">
        <v>304</v>
      </c>
      <c r="T87" s="5" t="s">
        <v>218</v>
      </c>
      <c r="U87" s="28" t="s">
        <v>329</v>
      </c>
    </row>
    <row r="88" spans="1:21" ht="12.95" customHeight="1" x14ac:dyDescent="0.25">
      <c r="A88" s="13" t="s">
        <v>90</v>
      </c>
      <c r="B88" s="5" t="s">
        <v>94</v>
      </c>
      <c r="C88" s="5" t="s">
        <v>321</v>
      </c>
      <c r="D88" s="5" t="s">
        <v>140</v>
      </c>
      <c r="E88" s="16" t="s">
        <v>311</v>
      </c>
      <c r="T88" s="5" t="s">
        <v>140</v>
      </c>
      <c r="U88" s="28" t="s">
        <v>322</v>
      </c>
    </row>
    <row r="89" spans="1:21" ht="12.95" customHeight="1" x14ac:dyDescent="0.25">
      <c r="A89" s="13" t="s">
        <v>90</v>
      </c>
      <c r="B89" s="5" t="s">
        <v>94</v>
      </c>
      <c r="C89" s="5" t="s">
        <v>321</v>
      </c>
      <c r="D89" s="5" t="s">
        <v>141</v>
      </c>
      <c r="E89" s="16" t="s">
        <v>304</v>
      </c>
      <c r="T89" s="5" t="s">
        <v>141</v>
      </c>
      <c r="U89" s="28" t="s">
        <v>322</v>
      </c>
    </row>
    <row r="90" spans="1:21" ht="12.95" customHeight="1" x14ac:dyDescent="0.25">
      <c r="A90" s="13" t="s">
        <v>90</v>
      </c>
      <c r="B90" s="5" t="s">
        <v>95</v>
      </c>
      <c r="C90" s="5" t="s">
        <v>321</v>
      </c>
      <c r="D90" s="5" t="s">
        <v>142</v>
      </c>
      <c r="E90" s="16" t="s">
        <v>304</v>
      </c>
      <c r="T90" s="5" t="s">
        <v>142</v>
      </c>
      <c r="U90" s="28" t="s">
        <v>329</v>
      </c>
    </row>
    <row r="91" spans="1:21" ht="12.95" customHeight="1" x14ac:dyDescent="0.25">
      <c r="A91" s="13" t="s">
        <v>90</v>
      </c>
      <c r="B91" s="5" t="s">
        <v>95</v>
      </c>
      <c r="C91" s="5" t="s">
        <v>321</v>
      </c>
      <c r="D91" s="5" t="s">
        <v>143</v>
      </c>
      <c r="E91" s="16" t="s">
        <v>311</v>
      </c>
      <c r="T91" s="5" t="s">
        <v>143</v>
      </c>
      <c r="U91" s="28" t="s">
        <v>322</v>
      </c>
    </row>
    <row r="92" spans="1:21" ht="12.95" customHeight="1" x14ac:dyDescent="0.25">
      <c r="A92" s="13" t="s">
        <v>90</v>
      </c>
      <c r="B92" s="5" t="s">
        <v>95</v>
      </c>
      <c r="C92" s="5" t="s">
        <v>321</v>
      </c>
      <c r="D92" s="5" t="s">
        <v>144</v>
      </c>
      <c r="E92" s="16" t="s">
        <v>303</v>
      </c>
      <c r="T92" s="5" t="s">
        <v>144</v>
      </c>
      <c r="U92" s="28" t="s">
        <v>329</v>
      </c>
    </row>
    <row r="93" spans="1:21" ht="12.95" customHeight="1" x14ac:dyDescent="0.25">
      <c r="A93" s="13" t="s">
        <v>90</v>
      </c>
      <c r="B93" s="5" t="s">
        <v>95</v>
      </c>
      <c r="C93" s="5" t="s">
        <v>321</v>
      </c>
      <c r="D93" s="5" t="s">
        <v>181</v>
      </c>
      <c r="E93" s="16" t="s">
        <v>304</v>
      </c>
      <c r="T93" s="5" t="s">
        <v>181</v>
      </c>
      <c r="U93" s="28" t="s">
        <v>329</v>
      </c>
    </row>
    <row r="94" spans="1:21" ht="12.95" customHeight="1" x14ac:dyDescent="0.25">
      <c r="A94" s="13" t="s">
        <v>90</v>
      </c>
      <c r="B94" s="5" t="s">
        <v>95</v>
      </c>
      <c r="C94" s="5" t="s">
        <v>321</v>
      </c>
      <c r="D94" s="5" t="s">
        <v>145</v>
      </c>
      <c r="E94" s="16" t="s">
        <v>303</v>
      </c>
      <c r="T94" s="5" t="s">
        <v>145</v>
      </c>
      <c r="U94" s="28" t="s">
        <v>329</v>
      </c>
    </row>
    <row r="95" spans="1:21" ht="12.95" customHeight="1" x14ac:dyDescent="0.25">
      <c r="A95" s="13" t="s">
        <v>90</v>
      </c>
      <c r="B95" s="5" t="s">
        <v>95</v>
      </c>
      <c r="C95" s="5" t="s">
        <v>321</v>
      </c>
      <c r="D95" s="5" t="s">
        <v>146</v>
      </c>
      <c r="E95" s="16" t="s">
        <v>311</v>
      </c>
      <c r="H95" s="4"/>
      <c r="T95" s="5" t="s">
        <v>146</v>
      </c>
      <c r="U95" s="28" t="s">
        <v>322</v>
      </c>
    </row>
    <row r="96" spans="1:21" ht="12.95" customHeight="1" x14ac:dyDescent="0.25">
      <c r="A96" s="13" t="s">
        <v>90</v>
      </c>
      <c r="B96" s="5" t="s">
        <v>95</v>
      </c>
      <c r="C96" s="5" t="s">
        <v>321</v>
      </c>
      <c r="D96" s="5" t="s">
        <v>182</v>
      </c>
      <c r="E96" s="16" t="s">
        <v>304</v>
      </c>
      <c r="T96" s="5" t="s">
        <v>182</v>
      </c>
      <c r="U96" s="28" t="s">
        <v>322</v>
      </c>
    </row>
    <row r="97" spans="1:21" ht="12.95" customHeight="1" x14ac:dyDescent="0.25">
      <c r="A97" s="13" t="s">
        <v>90</v>
      </c>
      <c r="B97" s="5" t="s">
        <v>96</v>
      </c>
      <c r="C97" s="5" t="s">
        <v>321</v>
      </c>
      <c r="D97" s="5" t="s">
        <v>147</v>
      </c>
      <c r="E97" s="16" t="s">
        <v>311</v>
      </c>
      <c r="T97" s="5" t="s">
        <v>147</v>
      </c>
      <c r="U97" s="28" t="s">
        <v>322</v>
      </c>
    </row>
    <row r="98" spans="1:21" ht="12.95" customHeight="1" x14ac:dyDescent="0.25">
      <c r="A98" s="13" t="s">
        <v>90</v>
      </c>
      <c r="B98" s="5" t="s">
        <v>96</v>
      </c>
      <c r="C98" s="5" t="s">
        <v>321</v>
      </c>
      <c r="D98" s="5" t="s">
        <v>223</v>
      </c>
      <c r="E98" s="16" t="s">
        <v>303</v>
      </c>
      <c r="T98" s="5" t="s">
        <v>223</v>
      </c>
      <c r="U98" s="28" t="s">
        <v>329</v>
      </c>
    </row>
    <row r="99" spans="1:21" ht="12.95" customHeight="1" x14ac:dyDescent="0.25">
      <c r="A99" s="13" t="s">
        <v>90</v>
      </c>
      <c r="B99" s="5" t="s">
        <v>96</v>
      </c>
      <c r="C99" s="5" t="s">
        <v>321</v>
      </c>
      <c r="D99" s="5" t="s">
        <v>148</v>
      </c>
      <c r="E99" s="16" t="s">
        <v>304</v>
      </c>
      <c r="T99" s="5" t="s">
        <v>148</v>
      </c>
      <c r="U99" s="28" t="s">
        <v>329</v>
      </c>
    </row>
    <row r="100" spans="1:21" ht="12.95" customHeight="1" x14ac:dyDescent="0.25">
      <c r="A100" s="13" t="s">
        <v>90</v>
      </c>
      <c r="B100" s="5" t="s">
        <v>96</v>
      </c>
      <c r="C100" s="5" t="s">
        <v>321</v>
      </c>
      <c r="D100" s="5" t="s">
        <v>227</v>
      </c>
      <c r="E100" s="16" t="s">
        <v>304</v>
      </c>
      <c r="T100" s="5" t="s">
        <v>227</v>
      </c>
      <c r="U100" s="28" t="s">
        <v>329</v>
      </c>
    </row>
    <row r="101" spans="1:21" ht="12.95" customHeight="1" x14ac:dyDescent="0.25">
      <c r="A101" s="13" t="s">
        <v>90</v>
      </c>
      <c r="B101" s="5" t="s">
        <v>96</v>
      </c>
      <c r="C101" s="5" t="s">
        <v>321</v>
      </c>
      <c r="D101" s="5" t="s">
        <v>149</v>
      </c>
      <c r="E101" s="16" t="s">
        <v>311</v>
      </c>
      <c r="T101" s="5" t="s">
        <v>149</v>
      </c>
      <c r="U101" s="28" t="s">
        <v>322</v>
      </c>
    </row>
    <row r="102" spans="1:21" ht="12.95" customHeight="1" x14ac:dyDescent="0.25">
      <c r="A102" s="13" t="s">
        <v>90</v>
      </c>
      <c r="B102" s="5" t="s">
        <v>96</v>
      </c>
      <c r="C102" s="5" t="s">
        <v>321</v>
      </c>
      <c r="D102" s="5" t="s">
        <v>228</v>
      </c>
      <c r="E102" s="16" t="s">
        <v>304</v>
      </c>
      <c r="T102" s="5" t="s">
        <v>228</v>
      </c>
      <c r="U102" s="28" t="s">
        <v>322</v>
      </c>
    </row>
    <row r="103" spans="1:21" ht="12.95" customHeight="1" x14ac:dyDescent="0.25">
      <c r="A103" s="13" t="s">
        <v>90</v>
      </c>
      <c r="B103" s="5" t="s">
        <v>98</v>
      </c>
      <c r="C103" s="5" t="s">
        <v>321</v>
      </c>
      <c r="D103" s="5" t="s">
        <v>183</v>
      </c>
      <c r="E103" s="17" t="s">
        <v>306</v>
      </c>
      <c r="T103" s="5" t="s">
        <v>183</v>
      </c>
      <c r="U103" s="28" t="s">
        <v>329</v>
      </c>
    </row>
    <row r="104" spans="1:21" ht="12.95" customHeight="1" x14ac:dyDescent="0.25">
      <c r="A104" s="13" t="s">
        <v>90</v>
      </c>
      <c r="B104" s="5" t="s">
        <v>98</v>
      </c>
      <c r="C104" s="5" t="s">
        <v>321</v>
      </c>
      <c r="D104" s="5" t="s">
        <v>184</v>
      </c>
      <c r="E104" s="17" t="s">
        <v>305</v>
      </c>
      <c r="T104" s="5" t="s">
        <v>184</v>
      </c>
      <c r="U104" s="28" t="s">
        <v>322</v>
      </c>
    </row>
    <row r="105" spans="1:21" ht="12.95" customHeight="1" x14ac:dyDescent="0.25">
      <c r="A105" s="13" t="s">
        <v>90</v>
      </c>
      <c r="B105" s="5" t="s">
        <v>98</v>
      </c>
      <c r="C105" s="5" t="s">
        <v>321</v>
      </c>
      <c r="D105" s="5" t="s">
        <v>185</v>
      </c>
      <c r="E105" s="17" t="s">
        <v>311</v>
      </c>
      <c r="T105" s="5" t="s">
        <v>185</v>
      </c>
      <c r="U105" s="28" t="s">
        <v>322</v>
      </c>
    </row>
    <row r="106" spans="1:21" ht="12.95" customHeight="1" x14ac:dyDescent="0.25">
      <c r="A106" s="13" t="s">
        <v>99</v>
      </c>
      <c r="B106" s="5" t="s">
        <v>100</v>
      </c>
      <c r="C106" s="5" t="s">
        <v>150</v>
      </c>
      <c r="D106" s="5" t="s">
        <v>151</v>
      </c>
      <c r="E106" s="16" t="s">
        <v>311</v>
      </c>
      <c r="T106" s="5" t="s">
        <v>151</v>
      </c>
      <c r="U106" s="28" t="s">
        <v>322</v>
      </c>
    </row>
    <row r="107" spans="1:21" ht="12.95" customHeight="1" x14ac:dyDescent="0.25">
      <c r="A107" s="13" t="s">
        <v>99</v>
      </c>
      <c r="B107" s="5" t="s">
        <v>100</v>
      </c>
      <c r="C107" s="5" t="s">
        <v>150</v>
      </c>
      <c r="D107" s="5" t="s">
        <v>152</v>
      </c>
      <c r="E107" s="16" t="s">
        <v>304</v>
      </c>
      <c r="T107" s="5" t="s">
        <v>152</v>
      </c>
      <c r="U107" s="28" t="s">
        <v>322</v>
      </c>
    </row>
    <row r="108" spans="1:21" ht="12.95" customHeight="1" x14ac:dyDescent="0.25">
      <c r="A108" s="13" t="s">
        <v>99</v>
      </c>
      <c r="B108" s="5" t="s">
        <v>100</v>
      </c>
      <c r="C108" s="5" t="s">
        <v>330</v>
      </c>
      <c r="D108" s="5" t="s">
        <v>154</v>
      </c>
      <c r="E108" s="16" t="s">
        <v>311</v>
      </c>
      <c r="T108" s="5" t="s">
        <v>154</v>
      </c>
      <c r="U108" s="28" t="s">
        <v>322</v>
      </c>
    </row>
    <row r="109" spans="1:21" ht="12.95" customHeight="1" x14ac:dyDescent="0.25">
      <c r="A109" s="13" t="s">
        <v>99</v>
      </c>
      <c r="B109" s="5" t="s">
        <v>100</v>
      </c>
      <c r="C109" s="5" t="s">
        <v>330</v>
      </c>
      <c r="D109" s="5" t="s">
        <v>155</v>
      </c>
      <c r="E109" s="16" t="s">
        <v>311</v>
      </c>
      <c r="T109" s="5" t="s">
        <v>155</v>
      </c>
      <c r="U109" s="28" t="s">
        <v>322</v>
      </c>
    </row>
    <row r="110" spans="1:21" ht="12.95" customHeight="1" x14ac:dyDescent="0.25">
      <c r="A110" s="13" t="s">
        <v>99</v>
      </c>
      <c r="B110" s="5" t="s">
        <v>100</v>
      </c>
      <c r="C110" s="5" t="s">
        <v>330</v>
      </c>
      <c r="D110" s="5" t="s">
        <v>186</v>
      </c>
      <c r="E110" s="16" t="s">
        <v>311</v>
      </c>
      <c r="T110" s="5" t="s">
        <v>186</v>
      </c>
      <c r="U110" s="28" t="s">
        <v>322</v>
      </c>
    </row>
    <row r="111" spans="1:21" ht="12.95" customHeight="1" x14ac:dyDescent="0.25">
      <c r="A111" s="13" t="s">
        <v>99</v>
      </c>
      <c r="B111" s="5" t="s">
        <v>100</v>
      </c>
      <c r="C111" s="5" t="s">
        <v>330</v>
      </c>
      <c r="D111" s="5" t="s">
        <v>156</v>
      </c>
      <c r="E111" s="16" t="s">
        <v>311</v>
      </c>
      <c r="T111" s="5" t="s">
        <v>156</v>
      </c>
      <c r="U111" s="28" t="s">
        <v>322</v>
      </c>
    </row>
    <row r="112" spans="1:21" ht="12.95" customHeight="1" x14ac:dyDescent="0.25">
      <c r="A112" s="13" t="s">
        <v>99</v>
      </c>
      <c r="B112" s="5" t="s">
        <v>101</v>
      </c>
      <c r="C112" s="5" t="s">
        <v>321</v>
      </c>
      <c r="D112" s="5" t="s">
        <v>157</v>
      </c>
      <c r="E112" s="16" t="s">
        <v>311</v>
      </c>
      <c r="T112" s="5" t="s">
        <v>157</v>
      </c>
      <c r="U112" s="28" t="s">
        <v>322</v>
      </c>
    </row>
    <row r="113" spans="1:21" ht="12.95" customHeight="1" x14ac:dyDescent="0.25">
      <c r="A113" s="13" t="s">
        <v>99</v>
      </c>
      <c r="B113" s="5" t="s">
        <v>102</v>
      </c>
      <c r="C113" s="7" t="s">
        <v>158</v>
      </c>
      <c r="D113" s="5" t="s">
        <v>159</v>
      </c>
      <c r="E113" s="16" t="s">
        <v>311</v>
      </c>
      <c r="T113" s="5" t="s">
        <v>159</v>
      </c>
      <c r="U113" s="28" t="s">
        <v>322</v>
      </c>
    </row>
    <row r="114" spans="1:21" ht="12.95" customHeight="1" x14ac:dyDescent="0.25">
      <c r="A114" s="13" t="s">
        <v>99</v>
      </c>
      <c r="B114" s="5" t="s">
        <v>102</v>
      </c>
      <c r="C114" s="7" t="s">
        <v>158</v>
      </c>
      <c r="D114" s="5" t="s">
        <v>160</v>
      </c>
      <c r="E114" s="16" t="s">
        <v>311</v>
      </c>
      <c r="T114" s="5" t="s">
        <v>160</v>
      </c>
      <c r="U114" s="28" t="s">
        <v>322</v>
      </c>
    </row>
    <row r="115" spans="1:21" ht="12.95" customHeight="1" x14ac:dyDescent="0.25">
      <c r="A115" s="13" t="s">
        <v>99</v>
      </c>
      <c r="B115" s="5" t="s">
        <v>102</v>
      </c>
      <c r="C115" s="7" t="s">
        <v>219</v>
      </c>
      <c r="D115" s="5" t="s">
        <v>220</v>
      </c>
      <c r="E115" s="16" t="s">
        <v>311</v>
      </c>
      <c r="T115" s="5" t="s">
        <v>220</v>
      </c>
      <c r="U115" s="28" t="s">
        <v>322</v>
      </c>
    </row>
    <row r="116" spans="1:21" ht="12.95" customHeight="1" x14ac:dyDescent="0.25">
      <c r="A116" s="13" t="s">
        <v>103</v>
      </c>
      <c r="B116" s="5" t="s">
        <v>104</v>
      </c>
      <c r="C116" s="5" t="s">
        <v>321</v>
      </c>
      <c r="D116" s="5" t="s">
        <v>187</v>
      </c>
      <c r="E116" s="16" t="s">
        <v>311</v>
      </c>
      <c r="T116" s="5" t="s">
        <v>187</v>
      </c>
      <c r="U116" s="28" t="s">
        <v>322</v>
      </c>
    </row>
    <row r="117" spans="1:21" ht="12.95" customHeight="1" x14ac:dyDescent="0.25">
      <c r="A117" s="13" t="s">
        <v>103</v>
      </c>
      <c r="B117" s="5" t="s">
        <v>104</v>
      </c>
      <c r="C117" s="5" t="s">
        <v>321</v>
      </c>
      <c r="D117" s="5" t="s">
        <v>188</v>
      </c>
      <c r="E117" s="16" t="s">
        <v>303</v>
      </c>
      <c r="T117" s="5" t="s">
        <v>188</v>
      </c>
      <c r="U117" s="28" t="s">
        <v>322</v>
      </c>
    </row>
    <row r="118" spans="1:21" ht="12.95" customHeight="1" x14ac:dyDescent="0.25">
      <c r="A118" s="13" t="s">
        <v>103</v>
      </c>
      <c r="B118" s="5" t="s">
        <v>104</v>
      </c>
      <c r="C118" s="5" t="s">
        <v>321</v>
      </c>
      <c r="D118" s="5" t="s">
        <v>189</v>
      </c>
      <c r="E118" s="16" t="s">
        <v>311</v>
      </c>
      <c r="T118" s="5" t="s">
        <v>189</v>
      </c>
      <c r="U118" s="28" t="s">
        <v>322</v>
      </c>
    </row>
    <row r="119" spans="1:21" ht="12.95" customHeight="1" x14ac:dyDescent="0.25">
      <c r="A119" s="13" t="s">
        <v>103</v>
      </c>
      <c r="B119" s="5" t="s">
        <v>104</v>
      </c>
      <c r="C119" s="5" t="s">
        <v>321</v>
      </c>
      <c r="D119" s="5" t="s">
        <v>190</v>
      </c>
      <c r="E119" s="16" t="s">
        <v>304</v>
      </c>
      <c r="T119" s="5" t="s">
        <v>190</v>
      </c>
      <c r="U119" s="28" t="s">
        <v>322</v>
      </c>
    </row>
    <row r="120" spans="1:21" ht="12.95" customHeight="1" x14ac:dyDescent="0.25">
      <c r="A120" s="13" t="s">
        <v>103</v>
      </c>
      <c r="B120" s="5" t="s">
        <v>104</v>
      </c>
      <c r="C120" s="5" t="s">
        <v>321</v>
      </c>
      <c r="D120" s="5" t="s">
        <v>224</v>
      </c>
      <c r="E120" s="16" t="s">
        <v>303</v>
      </c>
      <c r="T120" s="5" t="s">
        <v>224</v>
      </c>
      <c r="U120" s="28" t="s">
        <v>329</v>
      </c>
    </row>
    <row r="121" spans="1:21" ht="12.95" customHeight="1" x14ac:dyDescent="0.25">
      <c r="A121" s="13" t="s">
        <v>103</v>
      </c>
      <c r="B121" s="5" t="s">
        <v>105</v>
      </c>
      <c r="C121" s="5" t="s">
        <v>191</v>
      </c>
      <c r="D121" s="5" t="s">
        <v>192</v>
      </c>
      <c r="E121" s="16" t="s">
        <v>311</v>
      </c>
      <c r="T121" s="5" t="s">
        <v>192</v>
      </c>
      <c r="U121" s="28" t="s">
        <v>322</v>
      </c>
    </row>
    <row r="122" spans="1:21" ht="12.95" customHeight="1" x14ac:dyDescent="0.25">
      <c r="A122" s="13" t="s">
        <v>103</v>
      </c>
      <c r="B122" s="5" t="s">
        <v>105</v>
      </c>
      <c r="C122" s="5" t="s">
        <v>191</v>
      </c>
      <c r="D122" s="5" t="s">
        <v>230</v>
      </c>
      <c r="E122" s="16" t="s">
        <v>303</v>
      </c>
      <c r="T122" s="5" t="s">
        <v>230</v>
      </c>
      <c r="U122" s="28" t="s">
        <v>322</v>
      </c>
    </row>
    <row r="123" spans="1:21" ht="12.95" customHeight="1" x14ac:dyDescent="0.25">
      <c r="A123" s="13" t="s">
        <v>103</v>
      </c>
      <c r="B123" s="5" t="s">
        <v>105</v>
      </c>
      <c r="C123" s="5" t="s">
        <v>191</v>
      </c>
      <c r="D123" s="5" t="s">
        <v>193</v>
      </c>
      <c r="E123" s="16" t="s">
        <v>311</v>
      </c>
      <c r="T123" s="5" t="s">
        <v>193</v>
      </c>
      <c r="U123" s="28" t="s">
        <v>322</v>
      </c>
    </row>
    <row r="124" spans="1:21" ht="12.95" customHeight="1" x14ac:dyDescent="0.25">
      <c r="A124" s="13" t="s">
        <v>103</v>
      </c>
      <c r="B124" s="5" t="s">
        <v>105</v>
      </c>
      <c r="C124" s="5" t="s">
        <v>191</v>
      </c>
      <c r="D124" s="5" t="s">
        <v>194</v>
      </c>
      <c r="E124" s="16" t="s">
        <v>303</v>
      </c>
      <c r="T124" s="5" t="s">
        <v>194</v>
      </c>
      <c r="U124" s="28" t="s">
        <v>329</v>
      </c>
    </row>
    <row r="125" spans="1:21" ht="12.95" customHeight="1" x14ac:dyDescent="0.25">
      <c r="A125" s="13" t="s">
        <v>103</v>
      </c>
      <c r="B125" s="5" t="s">
        <v>105</v>
      </c>
      <c r="C125" s="5" t="s">
        <v>191</v>
      </c>
      <c r="D125" s="5" t="s">
        <v>195</v>
      </c>
      <c r="E125" s="16" t="s">
        <v>304</v>
      </c>
      <c r="T125" s="5" t="s">
        <v>195</v>
      </c>
      <c r="U125" s="28" t="s">
        <v>322</v>
      </c>
    </row>
    <row r="126" spans="1:21" ht="12.95" customHeight="1" x14ac:dyDescent="0.25">
      <c r="A126" s="13" t="s">
        <v>103</v>
      </c>
      <c r="B126" s="5" t="s">
        <v>107</v>
      </c>
      <c r="C126" s="5" t="s">
        <v>321</v>
      </c>
      <c r="D126" s="5" t="s">
        <v>231</v>
      </c>
      <c r="E126" s="16" t="s">
        <v>303</v>
      </c>
      <c r="T126" s="5" t="s">
        <v>231</v>
      </c>
      <c r="U126" s="28" t="s">
        <v>329</v>
      </c>
    </row>
    <row r="127" spans="1:21" ht="12.95" customHeight="1" x14ac:dyDescent="0.25">
      <c r="A127" s="13" t="s">
        <v>103</v>
      </c>
      <c r="B127" s="5" t="s">
        <v>107</v>
      </c>
      <c r="C127" s="5" t="s">
        <v>321</v>
      </c>
      <c r="D127" s="5" t="s">
        <v>161</v>
      </c>
      <c r="E127" s="16" t="s">
        <v>303</v>
      </c>
      <c r="T127" s="5" t="s">
        <v>161</v>
      </c>
      <c r="U127" s="28" t="s">
        <v>329</v>
      </c>
    </row>
    <row r="128" spans="1:21" ht="12.95" customHeight="1" x14ac:dyDescent="0.25">
      <c r="A128" s="13" t="s">
        <v>103</v>
      </c>
      <c r="B128" s="5" t="s">
        <v>107</v>
      </c>
      <c r="C128" s="5" t="s">
        <v>321</v>
      </c>
      <c r="D128" s="5" t="s">
        <v>162</v>
      </c>
      <c r="E128" s="16" t="s">
        <v>311</v>
      </c>
      <c r="T128" s="5" t="s">
        <v>162</v>
      </c>
      <c r="U128" s="28" t="s">
        <v>322</v>
      </c>
    </row>
    <row r="129" spans="1:21" ht="12.95" customHeight="1" x14ac:dyDescent="0.25">
      <c r="A129" s="13" t="s">
        <v>103</v>
      </c>
      <c r="B129" s="5" t="s">
        <v>107</v>
      </c>
      <c r="C129" s="5" t="s">
        <v>321</v>
      </c>
      <c r="D129" s="5" t="s">
        <v>163</v>
      </c>
      <c r="E129" s="16" t="s">
        <v>303</v>
      </c>
      <c r="T129" s="5" t="s">
        <v>163</v>
      </c>
      <c r="U129" s="28" t="s">
        <v>322</v>
      </c>
    </row>
    <row r="130" spans="1:21" ht="12.95" customHeight="1" x14ac:dyDescent="0.25">
      <c r="A130" s="13" t="s">
        <v>103</v>
      </c>
      <c r="B130" s="5" t="s">
        <v>107</v>
      </c>
      <c r="C130" s="5" t="s">
        <v>321</v>
      </c>
      <c r="D130" s="5" t="s">
        <v>164</v>
      </c>
      <c r="E130" s="16" t="s">
        <v>311</v>
      </c>
      <c r="T130" s="5" t="s">
        <v>164</v>
      </c>
      <c r="U130" s="28" t="s">
        <v>322</v>
      </c>
    </row>
    <row r="131" spans="1:21" ht="12.95" customHeight="1" x14ac:dyDescent="0.25">
      <c r="A131" s="13" t="s">
        <v>103</v>
      </c>
      <c r="B131" s="5" t="s">
        <v>107</v>
      </c>
      <c r="C131" s="5" t="s">
        <v>321</v>
      </c>
      <c r="D131" s="5" t="s">
        <v>196</v>
      </c>
      <c r="E131" s="16" t="s">
        <v>304</v>
      </c>
      <c r="T131" s="5" t="s">
        <v>196</v>
      </c>
      <c r="U131" s="28" t="s">
        <v>322</v>
      </c>
    </row>
    <row r="132" spans="1:21" ht="12.95" customHeight="1" x14ac:dyDescent="0.25">
      <c r="A132" s="13" t="s">
        <v>103</v>
      </c>
      <c r="B132" s="5" t="s">
        <v>107</v>
      </c>
      <c r="C132" s="5" t="s">
        <v>321</v>
      </c>
      <c r="D132" s="5" t="s">
        <v>165</v>
      </c>
      <c r="E132" s="16" t="s">
        <v>303</v>
      </c>
      <c r="T132" s="5" t="s">
        <v>165</v>
      </c>
      <c r="U132" s="28" t="s">
        <v>329</v>
      </c>
    </row>
    <row r="133" spans="1:21" ht="12.95" customHeight="1" x14ac:dyDescent="0.25">
      <c r="A133" s="7" t="s">
        <v>103</v>
      </c>
      <c r="B133" s="7" t="s">
        <v>107</v>
      </c>
      <c r="C133" s="7" t="s">
        <v>321</v>
      </c>
      <c r="D133" s="7" t="s">
        <v>221</v>
      </c>
      <c r="E133" s="16" t="s">
        <v>303</v>
      </c>
      <c r="T133" s="7" t="s">
        <v>221</v>
      </c>
      <c r="U133" s="28" t="s">
        <v>329</v>
      </c>
    </row>
  </sheetData>
  <conditionalFormatting sqref="U3:U133">
    <cfRule type="containsText" dxfId="1" priority="1" operator="containsText" text="Não">
      <formula>NOT(ISERROR(SEARCH("Não",U3)))</formula>
    </cfRule>
    <cfRule type="containsText" dxfId="0" priority="2" operator="containsText" text="Sim">
      <formula>NOT(ISERROR(SEARCH("Sim",U3)))</formula>
    </cfRule>
  </conditionalFormatting>
  <printOptions horizontalCentered="1"/>
  <pageMargins left="0.39370078740157483" right="0.39370078740157483" top="0" bottom="0" header="0.31496062992125984" footer="0.31496062992125984"/>
  <pageSetup paperSize="9" scale="79" fitToHeight="0" orientation="portrait" r:id="rId1"/>
  <rowBreaks count="1" manualBreakCount="1">
    <brk id="83" max="7" man="1"/>
  </rowBreak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8" ma:contentTypeDescription="Crie um novo documento." ma:contentTypeScope="" ma:versionID="466cc6a2c2e799e5f693a50312cbe146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1900e17de8e10fa7c46f0d619ac63ff8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1C5C9-B8CB-4BE3-A96A-34DA00E7D8C1}">
  <ds:schemaRefs>
    <ds:schemaRef ds:uri="d4d6c8fc-015c-4e10-8a88-5af50934058e"/>
    <ds:schemaRef ds:uri="http://purl.org/dc/elements/1.1/"/>
    <ds:schemaRef ds:uri="http://purl.org/dc/terms/"/>
    <ds:schemaRef ds:uri="c35e4f75-eaa2-4dd1-ab95-a084439e3b5f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58BC0A-D5D4-4477-B187-FB2D2F5302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2</vt:i4>
      </vt:variant>
    </vt:vector>
  </HeadingPairs>
  <TitlesOfParts>
    <vt:vector size="7" baseType="lpstr">
      <vt:lpstr>Demonstrativo geral PCG</vt:lpstr>
      <vt:lpstr>Detalhamento RCL</vt:lpstr>
      <vt:lpstr>Resumo PCG e Gratuidade</vt:lpstr>
      <vt:lpstr>Dados de participações Ascom</vt:lpstr>
      <vt:lpstr>Realizações elegíveis</vt:lpstr>
      <vt:lpstr>'Realizações elegíveis'!Area_de_impressao</vt:lpstr>
      <vt:lpstr>'Realizações elegíveis'!Titulos_de_impressao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Bernardo Blazuti Barreto Goncalves</cp:lastModifiedBy>
  <cp:revision/>
  <cp:lastPrinted>2025-03-25T20:28:50Z</cp:lastPrinted>
  <dcterms:created xsi:type="dcterms:W3CDTF">2015-10-28T18:49:58Z</dcterms:created>
  <dcterms:modified xsi:type="dcterms:W3CDTF">2025-03-25T20:35:43Z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